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8445" activeTab="3"/>
  </bookViews>
  <sheets>
    <sheet name="2007年" sheetId="1" r:id="rId1"/>
    <sheet name="2008年" sheetId="2" r:id="rId2"/>
    <sheet name="2006年" sheetId="3" r:id="rId3"/>
    <sheet name="見本" sheetId="4" r:id="rId4"/>
    <sheet name="参考 家庭の外でのCO2排出量" sheetId="5" r:id="rId5"/>
  </sheets>
  <definedNames/>
  <calcPr fullCalcOnLoad="1"/>
</workbook>
</file>

<file path=xl/sharedStrings.xml><?xml version="1.0" encoding="utf-8"?>
<sst xmlns="http://schemas.openxmlformats.org/spreadsheetml/2006/main" count="423" uniqueCount="136">
  <si>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</si>
  <si>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</si>
  <si>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</si>
  <si>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</si>
  <si>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</si>
  <si>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</si>
  <si>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</si>
  <si>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</si>
  <si>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</si>
  <si>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</si>
  <si>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</si>
  <si>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</si>
  <si>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電気(kWh)</t>
  </si>
  <si>
    <t>日数(日間分)</t>
  </si>
  <si>
    <t>都市ガス(m3)</t>
  </si>
  <si>
    <t>LPガス(m3)</t>
  </si>
  <si>
    <t>灯油(L)</t>
  </si>
  <si>
    <t>ガソリン(L)</t>
  </si>
  <si>
    <t>電気料金(円)</t>
  </si>
  <si>
    <t>ガス料金(円)</t>
  </si>
  <si>
    <t>灯油代(円)</t>
  </si>
  <si>
    <t>ガソリン代(円)</t>
  </si>
  <si>
    <t>電気</t>
  </si>
  <si>
    <t>都市ガス</t>
  </si>
  <si>
    <t>灯油</t>
  </si>
  <si>
    <t>軽油(L)</t>
  </si>
  <si>
    <t>軽油代(円)</t>
  </si>
  <si>
    <t>合計(円)</t>
  </si>
  <si>
    <t>一日の電気代(円)</t>
  </si>
  <si>
    <t>ガソリン</t>
  </si>
  <si>
    <t>CO2排出量(kg)</t>
  </si>
  <si>
    <t>合計CO2排出量(kg)</t>
  </si>
  <si>
    <t>一日のCO2排出量(kg)</t>
  </si>
  <si>
    <t>CO2排出係数</t>
  </si>
  <si>
    <t>LPガス</t>
  </si>
  <si>
    <t>軽油</t>
  </si>
  <si>
    <t>参考：http://www.env.go.jp/earth/ghg-santeikohyo/material/itiran.pdf</t>
  </si>
  <si>
    <t>kgCO2/L</t>
  </si>
  <si>
    <t>電力会社</t>
  </si>
  <si>
    <t>東京電力</t>
  </si>
  <si>
    <t>東北電力</t>
  </si>
  <si>
    <t>中部電力</t>
  </si>
  <si>
    <t>関西電力</t>
  </si>
  <si>
    <t>中国電力</t>
  </si>
  <si>
    <t>九州電力</t>
  </si>
  <si>
    <t>沖縄電力</t>
  </si>
  <si>
    <t>北陸電力</t>
  </si>
  <si>
    <t>北海道電力</t>
  </si>
  <si>
    <t>四国電力</t>
  </si>
  <si>
    <t>kgCO2/kWh</t>
  </si>
  <si>
    <t>http://www.tohoku.meti.go.jp/shiene-kan/denryokujiyuuka/date/hokokusyo.pdf</t>
  </si>
  <si>
    <t>kgCO2/m3</t>
  </si>
  <si>
    <t>その他</t>
  </si>
  <si>
    <t>選択してください</t>
  </si>
  <si>
    <t>2 東北電力</t>
  </si>
  <si>
    <t>前月比増減</t>
  </si>
  <si>
    <t>-</t>
  </si>
  <si>
    <t>年間</t>
  </si>
  <si>
    <t>-</t>
  </si>
  <si>
    <t>年</t>
  </si>
  <si>
    <t>LPガス(m3)</t>
  </si>
  <si>
    <t>ガス料金(円)</t>
  </si>
  <si>
    <t>ガソリン(L)</t>
  </si>
  <si>
    <t>LPガス</t>
  </si>
  <si>
    <t>ガソリン</t>
  </si>
  <si>
    <t>-</t>
  </si>
  <si>
    <t>kgCO2/kWh</t>
  </si>
  <si>
    <t>kgCO2/kWh</t>
  </si>
  <si>
    <t>kgCO2/kWh</t>
  </si>
  <si>
    <t>kgCO2/kWh</t>
  </si>
  <si>
    <t>kgCO2/kWh</t>
  </si>
  <si>
    <t>kgCO2/kWh</t>
  </si>
  <si>
    <t>kgCO2/m3</t>
  </si>
  <si>
    <t>kgCO2/L</t>
  </si>
  <si>
    <t>http://www.tohoku.meti.go.jp/shiene-kan/denryokujiyuuka/date/hokokusyo.pdf</t>
  </si>
  <si>
    <t>LPガス(m3)</t>
  </si>
  <si>
    <t>ガス料金(円)</t>
  </si>
  <si>
    <t>LPガス</t>
  </si>
  <si>
    <t>kgCO2/kWh</t>
  </si>
  <si>
    <t>kgCO2/m3</t>
  </si>
  <si>
    <t>LPガス(m3)</t>
  </si>
  <si>
    <t>ガス料金(円)</t>
  </si>
  <si>
    <t>LPガス</t>
  </si>
  <si>
    <t>kgCO2/kWh</t>
  </si>
  <si>
    <t>kgCO2/m3</t>
  </si>
  <si>
    <t>グアム</t>
  </si>
  <si>
    <t>サイパン</t>
  </si>
  <si>
    <t>ハワイ・ホノルル</t>
  </si>
  <si>
    <t>アメリカ・サンフランシスコ</t>
  </si>
  <si>
    <t>アメリカ・ロサンゼルス</t>
  </si>
  <si>
    <t>アメリカ・ラスベガス</t>
  </si>
  <si>
    <t>アメリカ・シアトル</t>
  </si>
  <si>
    <t>アメリカ・シカゴ</t>
  </si>
  <si>
    <t>アメリカ・ダラス</t>
  </si>
  <si>
    <t>アメリカ・ニューヨーク</t>
  </si>
  <si>
    <t>カナダ・バンクーバー</t>
  </si>
  <si>
    <t>メキシコシティ</t>
  </si>
  <si>
    <t>ブラジル・サンパウロ</t>
  </si>
  <si>
    <t>香港</t>
  </si>
  <si>
    <t>中国・上海</t>
  </si>
  <si>
    <t>中国・大連</t>
  </si>
  <si>
    <t>シンガポール</t>
  </si>
  <si>
    <t>インド・デリー</t>
  </si>
  <si>
    <t>マレーシア・クアラルンプール</t>
  </si>
  <si>
    <t>インドネシア・ジャカルタ</t>
  </si>
  <si>
    <t>イギリス・ロンドン</t>
  </si>
  <si>
    <t>フランス・パリ</t>
  </si>
  <si>
    <t>イタリア･ローマ</t>
  </si>
  <si>
    <t>スペイン・マドリード</t>
  </si>
  <si>
    <t>オランダ･アムステルダム</t>
  </si>
  <si>
    <t>スイス・チューリヒ</t>
  </si>
  <si>
    <t>ロシア・モスクワ</t>
  </si>
  <si>
    <t>トルコ・イスタンブール</t>
  </si>
  <si>
    <t>ドイツ・フランクフルト</t>
  </si>
  <si>
    <t>オーストリア・ウィーン</t>
  </si>
  <si>
    <t>オーストラリア・シドニー</t>
  </si>
  <si>
    <t>移動距離
（km）</t>
  </si>
  <si>
    <t>CO2排出量
(kg)</t>
  </si>
  <si>
    <t>家で何もせず死んだように眠る</t>
  </si>
  <si>
    <t>-</t>
  </si>
  <si>
    <t>徒歩で散歩、サイクリング</t>
  </si>
  <si>
    <t>近所の公園で遊ぶ</t>
  </si>
  <si>
    <t>-</t>
  </si>
  <si>
    <t>家でごろごろテレビ</t>
  </si>
  <si>
    <t>外出ドライブ 燃費15L/km</t>
  </si>
  <si>
    <t>外出電車</t>
  </si>
  <si>
    <t>飛行機</t>
  </si>
  <si>
    <t>海外旅行行き先</t>
  </si>
  <si>
    <t>往復距離
（成田から km）</t>
  </si>
  <si>
    <t>CO2排出量
（kg)</t>
  </si>
  <si>
    <t>韓国・ソウル</t>
  </si>
  <si>
    <t>台湾・台北</t>
  </si>
  <si>
    <t>韓国・釜山</t>
  </si>
  <si>
    <t>中国・北京</t>
  </si>
  <si>
    <t>対・バンコク</t>
  </si>
  <si>
    <t>休日の過ごし方次第でこんなに違う!!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</si>
</sst>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.000000_ "/>
    <numFmt numFmtId="182" formatCode="0.0000000_ "/>
    <numFmt numFmtId="183" formatCode="0.00000000_ "/>
    <numFmt numFmtId="184" formatCode="0.0%"/>
    <numFmt numFmtId="185" formatCode="0_ &quot;kg&quot;"/>
    <numFmt numFmtId="186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25"/>
      <name val="ＭＳ Ｐゴシック"/>
      <family val="3"/>
    </font>
    <font>
      <sz val="10.25"/>
      <color indexed="62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11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6" borderId="16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7" borderId="24" xfId="17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4" borderId="14" xfId="0" applyNumberFormat="1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5" borderId="15" xfId="0" applyNumberFormat="1" applyFill="1" applyBorder="1" applyAlignment="1">
      <alignment vertical="center"/>
    </xf>
    <xf numFmtId="176" fontId="0" fillId="7" borderId="24" xfId="0" applyNumberFormat="1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176" fontId="0" fillId="2" borderId="28" xfId="0" applyNumberFormat="1" applyFill="1" applyBorder="1" applyAlignment="1">
      <alignment vertical="center"/>
    </xf>
    <xf numFmtId="176" fontId="0" fillId="4" borderId="29" xfId="0" applyNumberFormat="1" applyFill="1" applyBorder="1" applyAlignment="1">
      <alignment vertical="center"/>
    </xf>
    <xf numFmtId="176" fontId="0" fillId="3" borderId="29" xfId="0" applyNumberFormat="1" applyFill="1" applyBorder="1" applyAlignment="1">
      <alignment vertical="center"/>
    </xf>
    <xf numFmtId="176" fontId="0" fillId="5" borderId="30" xfId="0" applyNumberFormat="1" applyFill="1" applyBorder="1" applyAlignment="1">
      <alignment vertical="center"/>
    </xf>
    <xf numFmtId="176" fontId="0" fillId="7" borderId="31" xfId="0" applyNumberFormat="1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184" fontId="0" fillId="6" borderId="33" xfId="15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38" fontId="0" fillId="7" borderId="31" xfId="17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184" fontId="0" fillId="6" borderId="35" xfId="15" applyNumberFormat="1" applyFill="1" applyBorder="1" applyAlignment="1">
      <alignment vertical="center"/>
    </xf>
    <xf numFmtId="184" fontId="0" fillId="6" borderId="35" xfId="15" applyNumberFormat="1" applyFont="1" applyFill="1" applyBorder="1" applyAlignment="1">
      <alignment vertical="center"/>
    </xf>
    <xf numFmtId="38" fontId="0" fillId="7" borderId="24" xfId="17" applyFill="1" applyBorder="1" applyAlignment="1">
      <alignment vertical="center"/>
    </xf>
    <xf numFmtId="38" fontId="0" fillId="7" borderId="31" xfId="17" applyFill="1" applyBorder="1" applyAlignment="1">
      <alignment vertical="center"/>
    </xf>
    <xf numFmtId="184" fontId="0" fillId="6" borderId="33" xfId="15" applyNumberFormat="1" applyFill="1" applyBorder="1" applyAlignment="1">
      <alignment vertical="center"/>
    </xf>
    <xf numFmtId="184" fontId="0" fillId="6" borderId="35" xfId="15" applyNumberFormat="1" applyFill="1" applyBorder="1" applyAlignment="1">
      <alignment vertical="center"/>
    </xf>
    <xf numFmtId="184" fontId="0" fillId="6" borderId="35" xfId="15" applyNumberFormat="1" applyFont="1" applyFill="1" applyBorder="1" applyAlignment="1">
      <alignment vertical="center"/>
    </xf>
    <xf numFmtId="0" fontId="0" fillId="0" borderId="0" xfId="21">
      <alignment/>
      <protection/>
    </xf>
    <xf numFmtId="0" fontId="10" fillId="3" borderId="4" xfId="21" applyFont="1" applyFill="1" applyBorder="1" applyAlignment="1">
      <alignment vertical="center"/>
      <protection/>
    </xf>
    <xf numFmtId="0" fontId="10" fillId="3" borderId="36" xfId="21" applyFont="1" applyFill="1" applyBorder="1" applyAlignment="1">
      <alignment horizontal="center" vertical="center" wrapText="1"/>
      <protection/>
    </xf>
    <xf numFmtId="0" fontId="10" fillId="3" borderId="37" xfId="21" applyFont="1" applyFill="1" applyBorder="1" applyAlignment="1">
      <alignment horizontal="center" vertical="center" wrapText="1"/>
      <protection/>
    </xf>
    <xf numFmtId="0" fontId="10" fillId="0" borderId="5" xfId="21" applyFont="1" applyBorder="1">
      <alignment/>
      <protection/>
    </xf>
    <xf numFmtId="38" fontId="10" fillId="0" borderId="2" xfId="17" applyFont="1" applyBorder="1" applyAlignment="1">
      <alignment horizontal="center"/>
    </xf>
    <xf numFmtId="38" fontId="10" fillId="0" borderId="10" xfId="17" applyNumberFormat="1" applyFont="1" applyBorder="1" applyAlignment="1">
      <alignment/>
    </xf>
    <xf numFmtId="0" fontId="10" fillId="0" borderId="5" xfId="21" applyFont="1" applyBorder="1" applyAlignment="1">
      <alignment wrapText="1"/>
      <protection/>
    </xf>
    <xf numFmtId="38" fontId="10" fillId="0" borderId="2" xfId="17" applyFont="1" applyBorder="1" applyAlignment="1">
      <alignment wrapText="1"/>
    </xf>
    <xf numFmtId="38" fontId="10" fillId="0" borderId="2" xfId="17" applyFont="1" applyBorder="1" applyAlignment="1">
      <alignment/>
    </xf>
    <xf numFmtId="0" fontId="10" fillId="0" borderId="6" xfId="21" applyFont="1" applyBorder="1">
      <alignment/>
      <protection/>
    </xf>
    <xf numFmtId="38" fontId="10" fillId="0" borderId="33" xfId="17" applyFont="1" applyBorder="1" applyAlignment="1">
      <alignment/>
    </xf>
    <xf numFmtId="38" fontId="10" fillId="0" borderId="35" xfId="17" applyNumberFormat="1" applyFont="1" applyBorder="1" applyAlignment="1">
      <alignment/>
    </xf>
    <xf numFmtId="0" fontId="0" fillId="3" borderId="4" xfId="21" applyFill="1" applyBorder="1" applyAlignment="1">
      <alignment vertical="center"/>
      <protection/>
    </xf>
    <xf numFmtId="0" fontId="0" fillId="3" borderId="36" xfId="21" applyFill="1" applyBorder="1" applyAlignment="1">
      <alignment horizontal="center" vertical="center" wrapText="1"/>
      <protection/>
    </xf>
    <xf numFmtId="0" fontId="0" fillId="3" borderId="37" xfId="21" applyFill="1" applyBorder="1" applyAlignment="1">
      <alignment horizontal="center" vertical="center" wrapText="1"/>
      <protection/>
    </xf>
    <xf numFmtId="0" fontId="0" fillId="0" borderId="5" xfId="21" applyBorder="1">
      <alignment/>
      <protection/>
    </xf>
    <xf numFmtId="38" fontId="0" fillId="0" borderId="2" xfId="17" applyBorder="1" applyAlignment="1">
      <alignment/>
    </xf>
    <xf numFmtId="38" fontId="0" fillId="0" borderId="10" xfId="17" applyBorder="1" applyAlignment="1">
      <alignment/>
    </xf>
    <xf numFmtId="0" fontId="0" fillId="0" borderId="6" xfId="21" applyBorder="1">
      <alignment/>
      <protection/>
    </xf>
    <xf numFmtId="38" fontId="0" fillId="0" borderId="33" xfId="17" applyBorder="1" applyAlignment="1">
      <alignment/>
    </xf>
    <xf numFmtId="38" fontId="0" fillId="0" borderId="35" xfId="17" applyBorder="1" applyAlignment="1">
      <alignment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CO2排出源の割合</a:t>
            </a:r>
          </a:p>
        </c:rich>
      </c:tx>
      <c:layout>
        <c:manualLayout>
          <c:xMode val="factor"/>
          <c:yMode val="factor"/>
          <c:x val="-0.0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3695"/>
          <c:w val="0.379"/>
          <c:h val="0.4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'2007年'!$B$22:$B$27</c:f>
              <c:strCache/>
            </c:strRef>
          </c:cat>
          <c:val>
            <c:numRef>
              <c:f>'2007年'!$O$22:$O$27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'見本'!$B$22:$B$27</c:f>
              <c:strCache>
                <c:ptCount val="6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  <c:pt idx="4">
                  <c:v>ガソリン</c:v>
                </c:pt>
                <c:pt idx="5">
                  <c:v>軽油</c:v>
                </c:pt>
              </c:strCache>
            </c:strRef>
          </c:cat>
          <c:val>
            <c:numRef>
              <c:f>'見本'!$O$22:$O$27</c:f>
              <c:numCache>
                <c:ptCount val="6"/>
                <c:pt idx="0">
                  <c:v>1414.7400000000002</c:v>
                </c:pt>
                <c:pt idx="1">
                  <c:v>482.56000000000006</c:v>
                </c:pt>
                <c:pt idx="2">
                  <c:v>0</c:v>
                </c:pt>
                <c:pt idx="3">
                  <c:v>403.38000000000005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CO2排出量(kg)推移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"/>
          <c:w val="0.788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'2007年'!$B$22</c:f>
              <c:strCache>
                <c:ptCount val="1"/>
                <c:pt idx="0">
                  <c:v>電気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'2007年'!$C$21:$N$21</c:f>
              <c:strCache/>
            </c:strRef>
          </c:cat>
          <c:val>
            <c:numRef>
              <c:f>'2007年'!$C$22:$N$22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'2007年'!$B$23</c:f>
              <c:strCache>
                <c:ptCount val="1"/>
                <c:pt idx="0">
                  <c:v>都市ガス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'2007年'!$C$21:$N$21</c:f>
              <c:strCache/>
            </c:strRef>
          </c:cat>
          <c:val>
            <c:numRef>
              <c:f>'2007年'!$C$23:$N$23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'2007年'!$B$24</c:f>
              <c:strCache>
                <c:ptCount val="1"/>
                <c:pt idx="0">
                  <c:v>LPガス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'2007年'!$C$21:$N$21</c:f>
              <c:strCache/>
            </c:strRef>
          </c:cat>
          <c:val>
            <c:numRef>
              <c:f>'2007年'!$C$24:$N$24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'2007年'!$B$25</c:f>
              <c:strCache>
                <c:ptCount val="1"/>
                <c:pt idx="0">
                  <c:v>灯油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'2007年'!$C$21:$N$21</c:f>
              <c:strCache/>
            </c:strRef>
          </c:cat>
          <c:val>
            <c:numRef>
              <c:f>'2007年'!$C$25:$N$25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'2007年'!$B$26</c:f>
              <c:strCache>
                <c:ptCount val="1"/>
                <c:pt idx="0">
                  <c:v>ガソリン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'2007年'!$C$21:$N$21</c:f>
              <c:strCache/>
            </c:strRef>
          </c:cat>
          <c:val>
            <c:numRef>
              <c:f>'2007年'!$C$26:$N$26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'2007年'!$B$27</c:f>
              <c:strCache>
                <c:ptCount val="1"/>
                <c:pt idx="0">
                  <c:v>軽油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'2007年'!$C$21:$N$21</c:f>
              <c:strCache/>
            </c:strRef>
          </c:cat>
          <c:val>
            <c:numRef>
              <c:f>'2007年'!$C$27:$N$27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347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975"/>
          <c:y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CO2排出源の割合</a:t>
            </a:r>
          </a:p>
        </c:rich>
      </c:tx>
      <c:layout>
        <c:manualLayout>
          <c:xMode val="factor"/>
          <c:yMode val="factor"/>
          <c:x val="-0.0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3695"/>
          <c:w val="0.379"/>
          <c:h val="0.4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'2008年'!$B$22:$B$27</c:f>
              <c:strCache/>
            </c:strRef>
          </c:cat>
          <c:val>
            <c:numRef>
              <c:f>'2008年'!$O$22:$O$27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'見本'!$B$22:$B$27</c:f>
              <c:strCache>
                <c:ptCount val="6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  <c:pt idx="4">
                  <c:v>ガソリン</c:v>
                </c:pt>
                <c:pt idx="5">
                  <c:v>軽油</c:v>
                </c:pt>
              </c:strCache>
            </c:strRef>
          </c:cat>
          <c:val>
            <c:numRef>
              <c:f>'見本'!$O$22:$O$27</c:f>
              <c:numCache>
                <c:ptCount val="6"/>
                <c:pt idx="0">
                  <c:v>1414.7400000000002</c:v>
                </c:pt>
                <c:pt idx="1">
                  <c:v>482.56000000000006</c:v>
                </c:pt>
                <c:pt idx="2">
                  <c:v>0</c:v>
                </c:pt>
                <c:pt idx="3">
                  <c:v>403.38000000000005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CO2排出量(kg)推移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"/>
          <c:w val="0.788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'2008年'!$B$22</c:f>
              <c:strCache>
                <c:ptCount val="1"/>
                <c:pt idx="0">
                  <c:v>電気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'2008年'!$C$21:$N$21</c:f>
              <c:strCache/>
            </c:strRef>
          </c:cat>
          <c:val>
            <c:numRef>
              <c:f>'2008年'!$C$22:$N$22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'2008年'!$B$23</c:f>
              <c:strCache>
                <c:ptCount val="1"/>
                <c:pt idx="0">
                  <c:v>都市ガス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'2008年'!$C$21:$N$21</c:f>
              <c:strCache/>
            </c:strRef>
          </c:cat>
          <c:val>
            <c:numRef>
              <c:f>'2008年'!$C$23:$N$23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'2008年'!$B$24</c:f>
              <c:strCache>
                <c:ptCount val="1"/>
                <c:pt idx="0">
                  <c:v>LPガス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'2008年'!$C$21:$N$21</c:f>
              <c:strCache/>
            </c:strRef>
          </c:cat>
          <c:val>
            <c:numRef>
              <c:f>'2008年'!$C$24:$N$24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'2008年'!$B$25</c:f>
              <c:strCache>
                <c:ptCount val="1"/>
                <c:pt idx="0">
                  <c:v>灯油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'2008年'!$C$21:$N$21</c:f>
              <c:strCache/>
            </c:strRef>
          </c:cat>
          <c:val>
            <c:numRef>
              <c:f>'2008年'!$C$25:$N$25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'2008年'!$B$26</c:f>
              <c:strCache>
                <c:ptCount val="1"/>
                <c:pt idx="0">
                  <c:v>ガソリン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'2008年'!$C$21:$N$21</c:f>
              <c:strCache/>
            </c:strRef>
          </c:cat>
          <c:val>
            <c:numRef>
              <c:f>'2008年'!$C$26:$N$26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'2008年'!$B$27</c:f>
              <c:strCache>
                <c:ptCount val="1"/>
                <c:pt idx="0">
                  <c:v>軽油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'2008年'!$C$21:$N$21</c:f>
              <c:strCache/>
            </c:strRef>
          </c:cat>
          <c:val>
            <c:numRef>
              <c:f>'2008年'!$C$27:$N$27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20895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975"/>
          <c:y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CO2排出源の割合</a:t>
            </a:r>
          </a:p>
        </c:rich>
      </c:tx>
      <c:layout>
        <c:manualLayout>
          <c:xMode val="factor"/>
          <c:yMode val="factor"/>
          <c:x val="-0.0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325"/>
          <c:y val="0.29525"/>
          <c:w val="0.388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'2006年'!$B$22:$B$27</c:f>
              <c:strCache/>
            </c:strRef>
          </c:cat>
          <c:val>
            <c:numRef>
              <c:f>'2006年'!$O$22:$O$27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'見本'!$B$22:$B$27</c:f>
              <c:strCache>
                <c:ptCount val="6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  <c:pt idx="4">
                  <c:v>ガソリン</c:v>
                </c:pt>
                <c:pt idx="5">
                  <c:v>軽油</c:v>
                </c:pt>
              </c:strCache>
            </c:strRef>
          </c:cat>
          <c:val>
            <c:numRef>
              <c:f>'見本'!$O$22:$O$27</c:f>
              <c:numCache>
                <c:ptCount val="6"/>
                <c:pt idx="0">
                  <c:v>1414.7400000000002</c:v>
                </c:pt>
                <c:pt idx="1">
                  <c:v>482.56000000000006</c:v>
                </c:pt>
                <c:pt idx="2">
                  <c:v>0</c:v>
                </c:pt>
                <c:pt idx="3">
                  <c:v>403.38000000000005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CO2排出量(kg)推移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"/>
          <c:w val="0.788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'2006年'!$B$22</c:f>
              <c:strCache>
                <c:ptCount val="1"/>
                <c:pt idx="0">
                  <c:v>電気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'2006年'!$C$21:$N$21</c:f>
              <c:strCache/>
            </c:strRef>
          </c:cat>
          <c:val>
            <c:numRef>
              <c:f>'2006年'!$C$22:$N$22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'2006年'!$B$23</c:f>
              <c:strCache>
                <c:ptCount val="1"/>
                <c:pt idx="0">
                  <c:v>都市ガス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'2006年'!$C$21:$N$21</c:f>
              <c:strCache/>
            </c:strRef>
          </c:cat>
          <c:val>
            <c:numRef>
              <c:f>'2006年'!$C$23:$N$23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'2006年'!$B$24</c:f>
              <c:strCache>
                <c:ptCount val="1"/>
                <c:pt idx="0">
                  <c:v>LPガス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'2006年'!$C$21:$N$21</c:f>
              <c:strCache/>
            </c:strRef>
          </c:cat>
          <c:val>
            <c:numRef>
              <c:f>'2006年'!$C$24:$N$24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'2006年'!$B$25</c:f>
              <c:strCache>
                <c:ptCount val="1"/>
                <c:pt idx="0">
                  <c:v>灯油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'2006年'!$C$21:$N$21</c:f>
              <c:strCache/>
            </c:strRef>
          </c:cat>
          <c:val>
            <c:numRef>
              <c:f>'2006年'!$C$25:$N$25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'2006年'!$B$26</c:f>
              <c:strCache>
                <c:ptCount val="1"/>
                <c:pt idx="0">
                  <c:v>ガソリン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'2006年'!$C$21:$N$21</c:f>
              <c:strCache/>
            </c:strRef>
          </c:cat>
          <c:val>
            <c:numRef>
              <c:f>'2006年'!$C$26:$N$26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'2006年'!$B$27</c:f>
              <c:strCache>
                <c:ptCount val="1"/>
                <c:pt idx="0">
                  <c:v>軽油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'2006年'!$C$21:$N$21</c:f>
              <c:strCache/>
            </c:strRef>
          </c:cat>
          <c:val>
            <c:numRef>
              <c:f>'2006年'!$C$27:$N$27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7290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975"/>
          <c:y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rPr>
              <a:t>CO2排出源の割合</a:t>
            </a:r>
          </a:p>
        </c:rich>
      </c:tx>
      <c:layout>
        <c:manualLayout>
          <c:xMode val="factor"/>
          <c:yMode val="factor"/>
          <c:x val="-0.0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91"/>
          <c:w val="0.41275"/>
          <c:h val="0.5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dLbls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'見本'!$B$22:$B$27</c:f>
              <c:strCache/>
            </c:strRef>
          </c:cat>
          <c:val>
            <c:numRef>
              <c:f>'見本'!$O$22:$O$27</c:f>
              <c:numCache>
                <c:ptCount val="6"/>
                <c:pt idx="0">
                  <c:v>1414.7400000000002</c:v>
                </c:pt>
                <c:pt idx="1">
                  <c:v>482.56000000000006</c:v>
                </c:pt>
                <c:pt idx="2">
                  <c:v>0</c:v>
                </c:pt>
                <c:pt idx="3">
                  <c:v>403.38000000000005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CO2排出量(kg)推移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"/>
          <c:w val="0.78875"/>
          <c:h val="0.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'見本'!$B$22</c:f>
              <c:strCache>
                <c:ptCount val="1"/>
                <c:pt idx="0">
                  <c:v>電気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'見本'!$C$21:$N$21</c:f>
              <c:strCache/>
            </c:strRef>
          </c:cat>
          <c:val>
            <c:numRef>
              <c:f>'見本'!$C$22:$N$22</c:f>
              <c:numCache>
                <c:ptCount val="12"/>
                <c:pt idx="0">
                  <c:v>109.5</c:v>
                </c:pt>
                <c:pt idx="1">
                  <c:v>131.4</c:v>
                </c:pt>
                <c:pt idx="2">
                  <c:v>91.98</c:v>
                </c:pt>
                <c:pt idx="3">
                  <c:v>87.6</c:v>
                </c:pt>
                <c:pt idx="4">
                  <c:v>100.74</c:v>
                </c:pt>
                <c:pt idx="5">
                  <c:v>122.64</c:v>
                </c:pt>
                <c:pt idx="6">
                  <c:v>131.4</c:v>
                </c:pt>
                <c:pt idx="7">
                  <c:v>153.3</c:v>
                </c:pt>
                <c:pt idx="8">
                  <c:v>140.16</c:v>
                </c:pt>
                <c:pt idx="9">
                  <c:v>122.64</c:v>
                </c:pt>
                <c:pt idx="10">
                  <c:v>109.5</c:v>
                </c:pt>
                <c:pt idx="11">
                  <c:v>113.88</c:v>
                </c:pt>
              </c:numCache>
            </c:numRef>
          </c:val>
        </c:ser>
        <c:ser>
          <c:idx val="1"/>
          <c:order val="1"/>
          <c:tx>
            <c:strRef>
              <c:f>'見本'!$B$23</c:f>
              <c:strCache>
                <c:ptCount val="1"/>
                <c:pt idx="0">
                  <c:v>都市ガス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'見本'!$C$21:$N$21</c:f>
              <c:strCache/>
            </c:strRef>
          </c:cat>
          <c:val>
            <c:numRef>
              <c:f>'見本'!$C$23:$N$23</c:f>
              <c:numCache/>
            </c:numRef>
          </c:val>
        </c:ser>
        <c:ser>
          <c:idx val="2"/>
          <c:order val="2"/>
          <c:tx>
            <c:strRef>
              <c:f>'見本'!$B$24</c:f>
              <c:strCache>
                <c:ptCount val="1"/>
                <c:pt idx="0">
                  <c:v>LPガス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'見本'!$C$21:$N$21</c:f>
              <c:strCache/>
            </c:strRef>
          </c:cat>
          <c:val>
            <c:numRef>
              <c:f>'見本'!$C$24:$N$24</c:f>
              <c:numCache/>
            </c:numRef>
          </c:val>
        </c:ser>
        <c:ser>
          <c:idx val="3"/>
          <c:order val="3"/>
          <c:tx>
            <c:strRef>
              <c:f>'見本'!$B$25</c:f>
              <c:strCache>
                <c:ptCount val="1"/>
                <c:pt idx="0">
                  <c:v>灯油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'見本'!$C$21:$N$21</c:f>
              <c:strCache/>
            </c:strRef>
          </c:cat>
          <c:val>
            <c:numRef>
              <c:f>'見本'!$C$25:$N$25</c:f>
              <c:numCache/>
            </c:numRef>
          </c:val>
        </c:ser>
        <c:ser>
          <c:idx val="4"/>
          <c:order val="4"/>
          <c:tx>
            <c:strRef>
              <c:f>'見本'!$B$26</c:f>
              <c:strCache>
                <c:ptCount val="1"/>
                <c:pt idx="0">
                  <c:v>ガソリン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'見本'!$C$21:$N$21</c:f>
              <c:strCache/>
            </c:strRef>
          </c:cat>
          <c:val>
            <c:numRef>
              <c:f>'見本'!$C$26:$N$26</c:f>
              <c:numCache/>
            </c:numRef>
          </c:val>
        </c:ser>
        <c:ser>
          <c:idx val="5"/>
          <c:order val="5"/>
          <c:tx>
            <c:strRef>
              <c:f>'見本'!$B$27</c:f>
              <c:strCache>
                <c:ptCount val="1"/>
                <c:pt idx="0">
                  <c:v>軽油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'見本'!$C$21:$N$21</c:f>
              <c:strCache/>
            </c:strRef>
          </c:cat>
          <c:val>
            <c:numRef>
              <c:f>'見本'!$C$27:$N$27</c:f>
              <c:numCache/>
            </c:numRef>
          </c:val>
        </c:ser>
        <c:overlap val="100"/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9371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975"/>
          <c:y val="0.1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31</xdr:row>
      <xdr:rowOff>76200</xdr:rowOff>
    </xdr:from>
    <xdr:to>
      <xdr:col>11</xdr:col>
      <xdr:colOff>485775</xdr:colOff>
      <xdr:row>45</xdr:row>
      <xdr:rowOff>76200</xdr:rowOff>
    </xdr:to>
    <xdr:graphicFrame>
      <xdr:nvGraphicFramePr>
        <xdr:cNvPr id="1" name="Chart 9"/>
        <xdr:cNvGraphicFramePr/>
      </xdr:nvGraphicFramePr>
      <xdr:xfrm>
        <a:off x="3752850" y="5486400"/>
        <a:ext cx="3362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31</xdr:row>
      <xdr:rowOff>85725</xdr:rowOff>
    </xdr:from>
    <xdr:to>
      <xdr:col>18</xdr:col>
      <xdr:colOff>438150</xdr:colOff>
      <xdr:row>46</xdr:row>
      <xdr:rowOff>66675</xdr:rowOff>
    </xdr:to>
    <xdr:graphicFrame>
      <xdr:nvGraphicFramePr>
        <xdr:cNvPr id="2" name="Chart 10"/>
        <xdr:cNvGraphicFramePr/>
      </xdr:nvGraphicFramePr>
      <xdr:xfrm>
        <a:off x="7134225" y="5495925"/>
        <a:ext cx="4191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31</xdr:row>
      <xdr:rowOff>76200</xdr:rowOff>
    </xdr:from>
    <xdr:to>
      <xdr:col>11</xdr:col>
      <xdr:colOff>485775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3752850" y="5486400"/>
        <a:ext cx="3362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31</xdr:row>
      <xdr:rowOff>85725</xdr:rowOff>
    </xdr:from>
    <xdr:to>
      <xdr:col>18</xdr:col>
      <xdr:colOff>438150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7134225" y="5495925"/>
        <a:ext cx="4191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31</xdr:row>
      <xdr:rowOff>76200</xdr:rowOff>
    </xdr:from>
    <xdr:to>
      <xdr:col>11</xdr:col>
      <xdr:colOff>485775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3752850" y="5486400"/>
        <a:ext cx="3362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31</xdr:row>
      <xdr:rowOff>85725</xdr:rowOff>
    </xdr:from>
    <xdr:to>
      <xdr:col>18</xdr:col>
      <xdr:colOff>438150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7134225" y="5495925"/>
        <a:ext cx="4191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31</xdr:row>
      <xdr:rowOff>76200</xdr:rowOff>
    </xdr:from>
    <xdr:to>
      <xdr:col>11</xdr:col>
      <xdr:colOff>485775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3752850" y="5486400"/>
        <a:ext cx="33623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31</xdr:row>
      <xdr:rowOff>85725</xdr:rowOff>
    </xdr:from>
    <xdr:to>
      <xdr:col>18</xdr:col>
      <xdr:colOff>438150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7134225" y="5495925"/>
        <a:ext cx="4191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0</xdr:row>
      <xdr:rowOff>47625</xdr:rowOff>
    </xdr:from>
    <xdr:to>
      <xdr:col>8</xdr:col>
      <xdr:colOff>104775</xdr:colOff>
      <xdr:row>1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2343150" y="47625"/>
          <a:ext cx="2876550" cy="200025"/>
        </a:xfrm>
        <a:prstGeom prst="wedgeRoundRectCallout">
          <a:avLst>
            <a:gd name="adj1" fmla="val -60925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電力会社をリストから選びます</a:t>
          </a:r>
        </a:p>
      </xdr:txBody>
    </xdr:sp>
    <xdr:clientData/>
  </xdr:twoCellAnchor>
  <xdr:twoCellAnchor>
    <xdr:from>
      <xdr:col>14</xdr:col>
      <xdr:colOff>104775</xdr:colOff>
      <xdr:row>3</xdr:row>
      <xdr:rowOff>47625</xdr:rowOff>
    </xdr:from>
    <xdr:to>
      <xdr:col>17</xdr:col>
      <xdr:colOff>381000</xdr:colOff>
      <xdr:row>4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8248650" y="571500"/>
          <a:ext cx="2333625" cy="285750"/>
        </a:xfrm>
        <a:prstGeom prst="wedgeRoundRectCallout">
          <a:avLst>
            <a:gd name="adj1" fmla="val -53263"/>
            <a:gd name="adj2" fmla="val 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検針票の(○日分)のところです。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8" sqref="D8"/>
    </sheetView>
  </sheetViews>
  <sheetFormatPr defaultColWidth="9.00390625" defaultRowHeight="13.5"/>
  <cols>
    <col min="2" max="2" width="18.375" style="0" customWidth="1"/>
    <col min="3" max="14" width="6.625" style="0" customWidth="1"/>
  </cols>
  <sheetData>
    <row r="1" spans="1:2" ht="13.5">
      <c r="A1">
        <v>2007</v>
      </c>
      <c r="B1" t="s">
        <v>59</v>
      </c>
    </row>
    <row r="2" spans="1:2" ht="13.5">
      <c r="A2" t="s">
        <v>38</v>
      </c>
      <c r="B2" t="s">
        <v>53</v>
      </c>
    </row>
    <row r="3" ht="14.25" thickBot="1"/>
    <row r="4" spans="2:14" ht="14.25" thickBot="1">
      <c r="B4" s="24"/>
      <c r="C4" s="16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11</v>
      </c>
    </row>
    <row r="5" spans="2:14" ht="13.5">
      <c r="B5" s="25" t="s">
        <v>12</v>
      </c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2"/>
    </row>
    <row r="6" spans="2:14" ht="13.5">
      <c r="B6" s="26" t="s">
        <v>13</v>
      </c>
      <c r="C6" s="18"/>
      <c r="D6" s="2"/>
      <c r="E6" s="2"/>
      <c r="F6" s="2"/>
      <c r="G6" s="2"/>
      <c r="H6" s="2"/>
      <c r="I6" s="2"/>
      <c r="J6" s="2"/>
      <c r="K6" s="2"/>
      <c r="L6" s="2"/>
      <c r="M6" s="2"/>
      <c r="N6" s="59"/>
    </row>
    <row r="7" spans="2:14" ht="13.5">
      <c r="B7" s="26" t="s">
        <v>18</v>
      </c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59"/>
    </row>
    <row r="8" spans="2:14" ht="13.5">
      <c r="B8" s="27" t="s">
        <v>14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13"/>
    </row>
    <row r="9" spans="2:14" ht="13.5">
      <c r="B9" s="27" t="s">
        <v>15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13"/>
    </row>
    <row r="10" spans="2:14" ht="13.5">
      <c r="B10" s="27" t="s">
        <v>19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</row>
    <row r="11" spans="2:14" ht="13.5">
      <c r="B11" s="28" t="s">
        <v>16</v>
      </c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14"/>
    </row>
    <row r="12" spans="2:14" ht="13.5">
      <c r="B12" s="28" t="s">
        <v>20</v>
      </c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14"/>
    </row>
    <row r="13" spans="2:14" ht="13.5">
      <c r="B13" s="29" t="s">
        <v>17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60"/>
    </row>
    <row r="14" spans="2:14" ht="13.5">
      <c r="B14" s="29" t="s">
        <v>21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60"/>
    </row>
    <row r="15" spans="2:14" ht="13.5">
      <c r="B15" s="29" t="s">
        <v>25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60"/>
    </row>
    <row r="16" spans="2:14" ht="14.25" thickBot="1">
      <c r="B16" s="30" t="s">
        <v>26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15"/>
    </row>
    <row r="17" spans="2:14" ht="14.25" thickBot="1">
      <c r="B17" s="31" t="s">
        <v>27</v>
      </c>
      <c r="C17" s="41">
        <f>C7+C10+C12+C14+C16</f>
        <v>0</v>
      </c>
      <c r="D17" s="41">
        <f aca="true" t="shared" si="0" ref="D17:N17">D7+D10+D12+D14+D16</f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41">
        <f t="shared" si="0"/>
        <v>0</v>
      </c>
      <c r="M17" s="41">
        <f t="shared" si="0"/>
        <v>0</v>
      </c>
      <c r="N17" s="61">
        <f t="shared" si="0"/>
        <v>0</v>
      </c>
    </row>
    <row r="18" spans="2:14" ht="14.25" thickBot="1">
      <c r="B18" s="32" t="s">
        <v>28</v>
      </c>
      <c r="C18" s="23" t="e">
        <f>C7/C6</f>
        <v>#DIV/0!</v>
      </c>
      <c r="D18" s="23" t="e">
        <f aca="true" t="shared" si="1" ref="D18:N18">D7/D6</f>
        <v>#DIV/0!</v>
      </c>
      <c r="E18" s="23" t="e">
        <f t="shared" si="1"/>
        <v>#DIV/0!</v>
      </c>
      <c r="F18" s="23" t="e">
        <f t="shared" si="1"/>
        <v>#DIV/0!</v>
      </c>
      <c r="G18" s="23" t="e">
        <f t="shared" si="1"/>
        <v>#DIV/0!</v>
      </c>
      <c r="H18" s="23" t="e">
        <f>H7/H6</f>
        <v>#DIV/0!</v>
      </c>
      <c r="I18" s="23" t="e">
        <f t="shared" si="1"/>
        <v>#DIV/0!</v>
      </c>
      <c r="J18" s="23" t="e">
        <f t="shared" si="1"/>
        <v>#DIV/0!</v>
      </c>
      <c r="K18" s="23" t="e">
        <f t="shared" si="1"/>
        <v>#DIV/0!</v>
      </c>
      <c r="L18" s="23" t="e">
        <f t="shared" si="1"/>
        <v>#DIV/0!</v>
      </c>
      <c r="M18" s="23" t="e">
        <f t="shared" si="1"/>
        <v>#DIV/0!</v>
      </c>
      <c r="N18" s="62" t="e">
        <f t="shared" si="1"/>
        <v>#DIV/0!</v>
      </c>
    </row>
    <row r="20" ht="14.25" thickBot="1">
      <c r="B20" t="s">
        <v>30</v>
      </c>
    </row>
    <row r="21" spans="2:15" ht="14.25" thickBot="1">
      <c r="B21" s="33"/>
      <c r="C21" s="16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10" t="s">
        <v>7</v>
      </c>
      <c r="K21" s="10" t="s">
        <v>8</v>
      </c>
      <c r="L21" s="10" t="s">
        <v>9</v>
      </c>
      <c r="M21" s="10" t="s">
        <v>10</v>
      </c>
      <c r="N21" s="11" t="s">
        <v>11</v>
      </c>
      <c r="O21" s="11" t="s">
        <v>57</v>
      </c>
    </row>
    <row r="22" spans="2:15" ht="13.5">
      <c r="B22" s="25" t="s">
        <v>22</v>
      </c>
      <c r="C22" s="42" t="e">
        <f>C5*$C$33</f>
        <v>#VALUE!</v>
      </c>
      <c r="D22" s="42" t="e">
        <f aca="true" t="shared" si="2" ref="D22:N22">D5*$C$33</f>
        <v>#VALUE!</v>
      </c>
      <c r="E22" s="42" t="e">
        <f t="shared" si="2"/>
        <v>#VALUE!</v>
      </c>
      <c r="F22" s="42" t="e">
        <f t="shared" si="2"/>
        <v>#VALUE!</v>
      </c>
      <c r="G22" s="42" t="e">
        <f t="shared" si="2"/>
        <v>#VALUE!</v>
      </c>
      <c r="H22" s="42" t="e">
        <f t="shared" si="2"/>
        <v>#VALUE!</v>
      </c>
      <c r="I22" s="42" t="e">
        <f t="shared" si="2"/>
        <v>#VALUE!</v>
      </c>
      <c r="J22" s="42" t="e">
        <f t="shared" si="2"/>
        <v>#VALUE!</v>
      </c>
      <c r="K22" s="42" t="e">
        <f t="shared" si="2"/>
        <v>#VALUE!</v>
      </c>
      <c r="L22" s="42" t="e">
        <f t="shared" si="2"/>
        <v>#VALUE!</v>
      </c>
      <c r="M22" s="42" t="e">
        <f t="shared" si="2"/>
        <v>#VALUE!</v>
      </c>
      <c r="N22" s="52" t="e">
        <f t="shared" si="2"/>
        <v>#VALUE!</v>
      </c>
      <c r="O22" s="52" t="e">
        <f aca="true" t="shared" si="3" ref="O22:O28">SUM(C22:N22)</f>
        <v>#VALUE!</v>
      </c>
    </row>
    <row r="23" spans="2:15" ht="13.5">
      <c r="B23" s="27" t="s">
        <v>23</v>
      </c>
      <c r="C23" s="43">
        <f>C8*$C$45</f>
        <v>0</v>
      </c>
      <c r="D23" s="43">
        <f aca="true" t="shared" si="4" ref="D23:N23">D8*$C$45</f>
        <v>0</v>
      </c>
      <c r="E23" s="43">
        <f t="shared" si="4"/>
        <v>0</v>
      </c>
      <c r="F23" s="43">
        <f t="shared" si="4"/>
        <v>0</v>
      </c>
      <c r="G23" s="43">
        <f t="shared" si="4"/>
        <v>0</v>
      </c>
      <c r="H23" s="43">
        <f t="shared" si="4"/>
        <v>0</v>
      </c>
      <c r="I23" s="43">
        <f t="shared" si="4"/>
        <v>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 t="shared" si="4"/>
        <v>0</v>
      </c>
      <c r="N23" s="53">
        <f t="shared" si="4"/>
        <v>0</v>
      </c>
      <c r="O23" s="53">
        <f t="shared" si="3"/>
        <v>0</v>
      </c>
    </row>
    <row r="24" spans="2:15" ht="13.5">
      <c r="B24" s="27" t="s">
        <v>34</v>
      </c>
      <c r="C24" s="43">
        <f>C9*$C$46</f>
        <v>0</v>
      </c>
      <c r="D24" s="43">
        <f aca="true" t="shared" si="5" ref="D24:N24">D9*$C$46</f>
        <v>0</v>
      </c>
      <c r="E24" s="43">
        <f t="shared" si="5"/>
        <v>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43">
        <f t="shared" si="5"/>
        <v>0</v>
      </c>
      <c r="J24" s="43">
        <f t="shared" si="5"/>
        <v>0</v>
      </c>
      <c r="K24" s="43">
        <f t="shared" si="5"/>
        <v>0</v>
      </c>
      <c r="L24" s="43">
        <f t="shared" si="5"/>
        <v>0</v>
      </c>
      <c r="M24" s="43">
        <f t="shared" si="5"/>
        <v>0</v>
      </c>
      <c r="N24" s="53">
        <f t="shared" si="5"/>
        <v>0</v>
      </c>
      <c r="O24" s="53">
        <f t="shared" si="3"/>
        <v>0</v>
      </c>
    </row>
    <row r="25" spans="2:15" ht="13.5">
      <c r="B25" s="28" t="s">
        <v>24</v>
      </c>
      <c r="C25" s="44">
        <f>C11*$C$47</f>
        <v>0</v>
      </c>
      <c r="D25" s="44">
        <f aca="true" t="shared" si="6" ref="D25:N25">D11*$C$47</f>
        <v>0</v>
      </c>
      <c r="E25" s="44">
        <f t="shared" si="6"/>
        <v>0</v>
      </c>
      <c r="F25" s="44">
        <f t="shared" si="6"/>
        <v>0</v>
      </c>
      <c r="G25" s="44">
        <f t="shared" si="6"/>
        <v>0</v>
      </c>
      <c r="H25" s="44">
        <f t="shared" si="6"/>
        <v>0</v>
      </c>
      <c r="I25" s="44">
        <f t="shared" si="6"/>
        <v>0</v>
      </c>
      <c r="J25" s="44">
        <f t="shared" si="6"/>
        <v>0</v>
      </c>
      <c r="K25" s="44">
        <f t="shared" si="6"/>
        <v>0</v>
      </c>
      <c r="L25" s="44">
        <f t="shared" si="6"/>
        <v>0</v>
      </c>
      <c r="M25" s="44">
        <f t="shared" si="6"/>
        <v>0</v>
      </c>
      <c r="N25" s="54">
        <f t="shared" si="6"/>
        <v>0</v>
      </c>
      <c r="O25" s="54">
        <f t="shared" si="3"/>
        <v>0</v>
      </c>
    </row>
    <row r="26" spans="2:15" ht="13.5">
      <c r="B26" s="30" t="s">
        <v>29</v>
      </c>
      <c r="C26" s="45">
        <f aca="true" t="shared" si="7" ref="C26:N26">C13*$C$48</f>
        <v>0</v>
      </c>
      <c r="D26" s="45">
        <f t="shared" si="7"/>
        <v>0</v>
      </c>
      <c r="E26" s="45">
        <f t="shared" si="7"/>
        <v>0</v>
      </c>
      <c r="F26" s="45">
        <f t="shared" si="7"/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55">
        <f t="shared" si="7"/>
        <v>0</v>
      </c>
      <c r="O26" s="55">
        <f t="shared" si="3"/>
        <v>0</v>
      </c>
    </row>
    <row r="27" spans="2:15" ht="14.25" thickBot="1">
      <c r="B27" s="30" t="s">
        <v>35</v>
      </c>
      <c r="C27" s="45">
        <f>C15*$C$49</f>
        <v>0</v>
      </c>
      <c r="D27" s="45">
        <f aca="true" t="shared" si="8" ref="D27:N27">D15*$C$49</f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55">
        <f t="shared" si="8"/>
        <v>0</v>
      </c>
      <c r="O27" s="55">
        <f t="shared" si="3"/>
        <v>0</v>
      </c>
    </row>
    <row r="28" spans="2:15" ht="14.25" thickBot="1">
      <c r="B28" s="31" t="s">
        <v>31</v>
      </c>
      <c r="C28" s="46" t="e">
        <f>SUM(C22:C27)</f>
        <v>#VALUE!</v>
      </c>
      <c r="D28" s="46" t="e">
        <f aca="true" t="shared" si="9" ref="D28:N28">SUM(D22:D27)</f>
        <v>#VALUE!</v>
      </c>
      <c r="E28" s="46" t="e">
        <f t="shared" si="9"/>
        <v>#VALUE!</v>
      </c>
      <c r="F28" s="46" t="e">
        <f t="shared" si="9"/>
        <v>#VALUE!</v>
      </c>
      <c r="G28" s="46" t="e">
        <f t="shared" si="9"/>
        <v>#VALUE!</v>
      </c>
      <c r="H28" s="46" t="e">
        <f t="shared" si="9"/>
        <v>#VALUE!</v>
      </c>
      <c r="I28" s="46" t="e">
        <f t="shared" si="9"/>
        <v>#VALUE!</v>
      </c>
      <c r="J28" s="46" t="e">
        <f t="shared" si="9"/>
        <v>#VALUE!</v>
      </c>
      <c r="K28" s="46" t="e">
        <f t="shared" si="9"/>
        <v>#VALUE!</v>
      </c>
      <c r="L28" s="46" t="e">
        <f t="shared" si="9"/>
        <v>#VALUE!</v>
      </c>
      <c r="M28" s="46" t="e">
        <f t="shared" si="9"/>
        <v>#VALUE!</v>
      </c>
      <c r="N28" s="56" t="e">
        <f t="shared" si="9"/>
        <v>#VALUE!</v>
      </c>
      <c r="O28" s="56" t="e">
        <f t="shared" si="3"/>
        <v>#VALUE!</v>
      </c>
    </row>
    <row r="29" spans="2:15" ht="13.5">
      <c r="B29" s="47" t="s">
        <v>32</v>
      </c>
      <c r="C29" s="48" t="e">
        <f>C28/31</f>
        <v>#VALUE!</v>
      </c>
      <c r="D29" s="49" t="e">
        <f>D28/28</f>
        <v>#VALUE!</v>
      </c>
      <c r="E29" s="49" t="e">
        <f>E28/31</f>
        <v>#VALUE!</v>
      </c>
      <c r="F29" s="49" t="e">
        <f>F28/30</f>
        <v>#VALUE!</v>
      </c>
      <c r="G29" s="49" t="e">
        <f>G28/31</f>
        <v>#VALUE!</v>
      </c>
      <c r="H29" s="49" t="e">
        <f>H28/30</f>
        <v>#VALUE!</v>
      </c>
      <c r="I29" s="49" t="e">
        <f>I28/31</f>
        <v>#VALUE!</v>
      </c>
      <c r="J29" s="49" t="e">
        <f>J28/31</f>
        <v>#VALUE!</v>
      </c>
      <c r="K29" s="49" t="e">
        <f>K28/30</f>
        <v>#VALUE!</v>
      </c>
      <c r="L29" s="49" t="e">
        <f>L28/31</f>
        <v>#VALUE!</v>
      </c>
      <c r="M29" s="49" t="e">
        <f>M28/30</f>
        <v>#VALUE!</v>
      </c>
      <c r="N29" s="50" t="e">
        <f>N28/31</f>
        <v>#VALUE!</v>
      </c>
      <c r="O29" s="50" t="e">
        <f>O28/365</f>
        <v>#VALUE!</v>
      </c>
    </row>
    <row r="30" spans="2:15" ht="14.25" thickBot="1">
      <c r="B30" s="51" t="s">
        <v>55</v>
      </c>
      <c r="C30" s="57" t="s">
        <v>56</v>
      </c>
      <c r="D30" s="58" t="e">
        <f>D29/C29</f>
        <v>#VALUE!</v>
      </c>
      <c r="E30" s="58" t="e">
        <f aca="true" t="shared" si="10" ref="E30:N30">E29/D29</f>
        <v>#VALUE!</v>
      </c>
      <c r="F30" s="58" t="e">
        <f t="shared" si="10"/>
        <v>#VALUE!</v>
      </c>
      <c r="G30" s="58" t="e">
        <f t="shared" si="10"/>
        <v>#VALUE!</v>
      </c>
      <c r="H30" s="58" t="e">
        <f t="shared" si="10"/>
        <v>#VALUE!</v>
      </c>
      <c r="I30" s="58" t="e">
        <f t="shared" si="10"/>
        <v>#VALUE!</v>
      </c>
      <c r="J30" s="58" t="e">
        <f t="shared" si="10"/>
        <v>#VALUE!</v>
      </c>
      <c r="K30" s="58" t="e">
        <f t="shared" si="10"/>
        <v>#VALUE!</v>
      </c>
      <c r="L30" s="58" t="e">
        <f t="shared" si="10"/>
        <v>#VALUE!</v>
      </c>
      <c r="M30" s="58" t="e">
        <f t="shared" si="10"/>
        <v>#VALUE!</v>
      </c>
      <c r="N30" s="63" t="e">
        <f t="shared" si="10"/>
        <v>#VALUE!</v>
      </c>
      <c r="O30" s="64" t="s">
        <v>58</v>
      </c>
    </row>
    <row r="32" spans="2:5" ht="14.25" thickBot="1">
      <c r="B32" s="34" t="s">
        <v>33</v>
      </c>
      <c r="C32" s="35"/>
      <c r="D32" s="35"/>
      <c r="E32" s="35"/>
    </row>
    <row r="33" spans="2:5" ht="13.5">
      <c r="B33" s="7" t="s">
        <v>22</v>
      </c>
      <c r="C33" s="40" t="e">
        <f ca="1">OFFSET(C33,MID(B2,1,1),0,1,)</f>
        <v>#VALUE!</v>
      </c>
      <c r="D33" s="98" t="s">
        <v>49</v>
      </c>
      <c r="E33" s="99"/>
    </row>
    <row r="34" spans="2:5" ht="13.5">
      <c r="B34" s="36" t="s">
        <v>47</v>
      </c>
      <c r="C34" s="39">
        <v>0.53</v>
      </c>
      <c r="D34" s="94" t="s">
        <v>49</v>
      </c>
      <c r="E34" s="95"/>
    </row>
    <row r="35" spans="2:5" ht="13.5">
      <c r="B35" s="36" t="s">
        <v>40</v>
      </c>
      <c r="C35" s="39">
        <v>0.438</v>
      </c>
      <c r="D35" s="94" t="s">
        <v>49</v>
      </c>
      <c r="E35" s="95"/>
    </row>
    <row r="36" spans="2:5" ht="13.5">
      <c r="B36" s="36" t="s">
        <v>39</v>
      </c>
      <c r="C36" s="39">
        <v>0.381</v>
      </c>
      <c r="D36" s="94" t="s">
        <v>49</v>
      </c>
      <c r="E36" s="95"/>
    </row>
    <row r="37" spans="2:5" ht="13.5">
      <c r="B37" s="36" t="s">
        <v>46</v>
      </c>
      <c r="C37" s="39">
        <v>0.45</v>
      </c>
      <c r="D37" s="94" t="s">
        <v>49</v>
      </c>
      <c r="E37" s="95"/>
    </row>
    <row r="38" spans="2:5" ht="13.5">
      <c r="B38" s="36" t="s">
        <v>41</v>
      </c>
      <c r="C38" s="39">
        <v>0.436</v>
      </c>
      <c r="D38" s="94" t="s">
        <v>49</v>
      </c>
      <c r="E38" s="95"/>
    </row>
    <row r="39" spans="2:5" ht="13.5">
      <c r="B39" s="36" t="s">
        <v>42</v>
      </c>
      <c r="C39" s="39">
        <v>0.356</v>
      </c>
      <c r="D39" s="94" t="s">
        <v>49</v>
      </c>
      <c r="E39" s="95"/>
    </row>
    <row r="40" spans="2:5" ht="13.5">
      <c r="B40" s="36" t="s">
        <v>43</v>
      </c>
      <c r="C40" s="39">
        <v>0.68</v>
      </c>
      <c r="D40" s="94" t="s">
        <v>49</v>
      </c>
      <c r="E40" s="95"/>
    </row>
    <row r="41" spans="2:5" ht="13.5">
      <c r="B41" s="36" t="s">
        <v>48</v>
      </c>
      <c r="C41" s="39">
        <v>0.36</v>
      </c>
      <c r="D41" s="94" t="s">
        <v>49</v>
      </c>
      <c r="E41" s="95"/>
    </row>
    <row r="42" spans="2:5" ht="13.5">
      <c r="B42" s="36" t="s">
        <v>44</v>
      </c>
      <c r="C42" s="39">
        <v>0.331</v>
      </c>
      <c r="D42" s="94" t="s">
        <v>49</v>
      </c>
      <c r="E42" s="95"/>
    </row>
    <row r="43" spans="2:5" ht="13.5">
      <c r="B43" s="36" t="s">
        <v>45</v>
      </c>
      <c r="C43" s="39">
        <v>0.94</v>
      </c>
      <c r="D43" s="94" t="s">
        <v>49</v>
      </c>
      <c r="E43" s="95"/>
    </row>
    <row r="44" spans="2:5" ht="13.5">
      <c r="B44" s="36" t="s">
        <v>52</v>
      </c>
      <c r="C44" s="39">
        <v>0.555</v>
      </c>
      <c r="D44" s="94" t="s">
        <v>49</v>
      </c>
      <c r="E44" s="95"/>
    </row>
    <row r="45" spans="2:5" ht="13.5">
      <c r="B45" s="8" t="s">
        <v>23</v>
      </c>
      <c r="C45" s="37">
        <v>2.08</v>
      </c>
      <c r="D45" s="94" t="s">
        <v>51</v>
      </c>
      <c r="E45" s="95"/>
    </row>
    <row r="46" spans="2:5" ht="13.5">
      <c r="B46" s="8" t="s">
        <v>34</v>
      </c>
      <c r="C46" s="37">
        <v>6.01</v>
      </c>
      <c r="D46" s="94" t="s">
        <v>51</v>
      </c>
      <c r="E46" s="95"/>
    </row>
    <row r="47" spans="2:5" ht="13.5">
      <c r="B47" s="8" t="s">
        <v>24</v>
      </c>
      <c r="C47" s="37">
        <v>2.49</v>
      </c>
      <c r="D47" s="94" t="s">
        <v>37</v>
      </c>
      <c r="E47" s="95"/>
    </row>
    <row r="48" spans="2:5" ht="13.5">
      <c r="B48" s="8" t="s">
        <v>29</v>
      </c>
      <c r="C48" s="37">
        <v>2.32</v>
      </c>
      <c r="D48" s="94" t="s">
        <v>37</v>
      </c>
      <c r="E48" s="95"/>
    </row>
    <row r="49" spans="2:5" ht="14.25" thickBot="1">
      <c r="B49" s="9" t="s">
        <v>35</v>
      </c>
      <c r="C49" s="38">
        <v>2.62</v>
      </c>
      <c r="D49" s="96" t="s">
        <v>37</v>
      </c>
      <c r="E49" s="97"/>
    </row>
    <row r="52" ht="13.5">
      <c r="B52" t="s">
        <v>36</v>
      </c>
    </row>
    <row r="53" ht="13.5">
      <c r="B53" t="s">
        <v>50</v>
      </c>
    </row>
  </sheetData>
  <sheetProtection/>
  <protectedRanges>
    <protectedRange sqref="B2" name="範囲2"/>
    <protectedRange sqref="C5:N16" name="範囲1"/>
  </protectedRanges>
  <mergeCells count="17">
    <mergeCell ref="D39:E39"/>
    <mergeCell ref="D40:E40"/>
    <mergeCell ref="D41:E41"/>
    <mergeCell ref="D34:E34"/>
    <mergeCell ref="D35:E35"/>
    <mergeCell ref="D36:E36"/>
    <mergeCell ref="D37:E37"/>
    <mergeCell ref="D47:E47"/>
    <mergeCell ref="D48:E48"/>
    <mergeCell ref="D49:E49"/>
    <mergeCell ref="D33:E33"/>
    <mergeCell ref="D44:E44"/>
    <mergeCell ref="D42:E42"/>
    <mergeCell ref="D43:E43"/>
    <mergeCell ref="D45:E45"/>
    <mergeCell ref="D46:E46"/>
    <mergeCell ref="D38:E38"/>
  </mergeCells>
  <dataValidations count="1">
    <dataValidation type="list" allowBlank="1" showInputMessage="1" showErrorMessage="1" sqref="B2">
      <formula1>"選択してください,1 北海道電力,2 東北電力,3 東京電力,4 北陸電力,5 中部電力,6 関西電力,7 中国電力,8 四国電力,9 九州電力,10 沖縄電力,11 その他"</formula1>
    </dataValidation>
  </dataValidations>
  <printOptions/>
  <pageMargins left="0.75" right="0.75" top="1" bottom="1" header="0.512" footer="0.512"/>
  <pageSetup orientation="portrait" paperSize="9" r:id="rId2"/>
  <ignoredErrors>
    <ignoredError sqref="D29 F29:G29 H29 K29:L29 M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B1">
      <selection activeCell="E12" sqref="E12"/>
    </sheetView>
  </sheetViews>
  <sheetFormatPr defaultColWidth="9.00390625" defaultRowHeight="13.5"/>
  <cols>
    <col min="2" max="2" width="18.375" style="0" customWidth="1"/>
    <col min="3" max="14" width="6.625" style="0" customWidth="1"/>
  </cols>
  <sheetData>
    <row r="1" spans="1:2" ht="13.5">
      <c r="A1">
        <v>2008</v>
      </c>
      <c r="B1" t="s">
        <v>59</v>
      </c>
    </row>
    <row r="2" spans="1:2" ht="13.5">
      <c r="A2" t="s">
        <v>38</v>
      </c>
      <c r="B2" t="s">
        <v>53</v>
      </c>
    </row>
    <row r="3" ht="14.25" thickBot="1"/>
    <row r="4" spans="2:14" ht="14.25" thickBot="1">
      <c r="B4" s="24"/>
      <c r="C4" s="16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11</v>
      </c>
    </row>
    <row r="5" spans="2:14" ht="13.5">
      <c r="B5" s="25" t="s">
        <v>12</v>
      </c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2"/>
    </row>
    <row r="6" spans="2:14" ht="13.5">
      <c r="B6" s="26" t="s">
        <v>13</v>
      </c>
      <c r="C6" s="18"/>
      <c r="D6" s="2"/>
      <c r="E6" s="2"/>
      <c r="F6" s="2"/>
      <c r="G6" s="2"/>
      <c r="H6" s="2"/>
      <c r="I6" s="2"/>
      <c r="J6" s="2"/>
      <c r="K6" s="2"/>
      <c r="L6" s="2"/>
      <c r="M6" s="2"/>
      <c r="N6" s="59"/>
    </row>
    <row r="7" spans="2:14" ht="13.5">
      <c r="B7" s="26" t="s">
        <v>18</v>
      </c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59"/>
    </row>
    <row r="8" spans="2:14" ht="13.5">
      <c r="B8" s="27" t="s">
        <v>14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13"/>
    </row>
    <row r="9" spans="2:14" ht="13.5">
      <c r="B9" s="27" t="s">
        <v>60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13"/>
    </row>
    <row r="10" spans="2:14" ht="13.5">
      <c r="B10" s="27" t="s">
        <v>61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</row>
    <row r="11" spans="2:14" ht="13.5">
      <c r="B11" s="28" t="s">
        <v>16</v>
      </c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14"/>
    </row>
    <row r="12" spans="2:14" ht="13.5">
      <c r="B12" s="28" t="s">
        <v>20</v>
      </c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14"/>
    </row>
    <row r="13" spans="2:14" ht="13.5">
      <c r="B13" s="29" t="s">
        <v>62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60"/>
    </row>
    <row r="14" spans="2:14" ht="13.5">
      <c r="B14" s="29" t="s">
        <v>21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60"/>
    </row>
    <row r="15" spans="2:14" ht="13.5">
      <c r="B15" s="29" t="s">
        <v>25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60"/>
    </row>
    <row r="16" spans="2:14" ht="14.25" thickBot="1">
      <c r="B16" s="30" t="s">
        <v>26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15"/>
    </row>
    <row r="17" spans="2:14" ht="14.25" thickBot="1">
      <c r="B17" s="31" t="s">
        <v>27</v>
      </c>
      <c r="C17" s="65">
        <f aca="true" t="shared" si="0" ref="C17:N17">C7+C10+C12+C14+C16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f t="shared" si="0"/>
        <v>0</v>
      </c>
      <c r="M17" s="65">
        <f t="shared" si="0"/>
        <v>0</v>
      </c>
      <c r="N17" s="66">
        <f t="shared" si="0"/>
        <v>0</v>
      </c>
    </row>
    <row r="18" spans="2:14" ht="14.25" thickBot="1">
      <c r="B18" s="32" t="s">
        <v>28</v>
      </c>
      <c r="C18" s="23" t="e">
        <f aca="true" t="shared" si="1" ref="C18:N18">C7/C6</f>
        <v>#DIV/0!</v>
      </c>
      <c r="D18" s="23" t="e">
        <f t="shared" si="1"/>
        <v>#DIV/0!</v>
      </c>
      <c r="E18" s="23" t="e">
        <f t="shared" si="1"/>
        <v>#DIV/0!</v>
      </c>
      <c r="F18" s="23" t="e">
        <f t="shared" si="1"/>
        <v>#DIV/0!</v>
      </c>
      <c r="G18" s="23" t="e">
        <f t="shared" si="1"/>
        <v>#DIV/0!</v>
      </c>
      <c r="H18" s="23" t="e">
        <f t="shared" si="1"/>
        <v>#DIV/0!</v>
      </c>
      <c r="I18" s="23" t="e">
        <f t="shared" si="1"/>
        <v>#DIV/0!</v>
      </c>
      <c r="J18" s="23" t="e">
        <f t="shared" si="1"/>
        <v>#DIV/0!</v>
      </c>
      <c r="K18" s="23" t="e">
        <f t="shared" si="1"/>
        <v>#DIV/0!</v>
      </c>
      <c r="L18" s="23" t="e">
        <f t="shared" si="1"/>
        <v>#DIV/0!</v>
      </c>
      <c r="M18" s="23" t="e">
        <f t="shared" si="1"/>
        <v>#DIV/0!</v>
      </c>
      <c r="N18" s="62" t="e">
        <f t="shared" si="1"/>
        <v>#DIV/0!</v>
      </c>
    </row>
    <row r="20" ht="14.25" thickBot="1">
      <c r="B20" t="s">
        <v>30</v>
      </c>
    </row>
    <row r="21" spans="2:15" ht="14.25" thickBot="1">
      <c r="B21" s="33"/>
      <c r="C21" s="16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10" t="s">
        <v>7</v>
      </c>
      <c r="K21" s="10" t="s">
        <v>8</v>
      </c>
      <c r="L21" s="10" t="s">
        <v>9</v>
      </c>
      <c r="M21" s="10" t="s">
        <v>10</v>
      </c>
      <c r="N21" s="11" t="s">
        <v>11</v>
      </c>
      <c r="O21" s="11" t="s">
        <v>57</v>
      </c>
    </row>
    <row r="22" spans="2:15" ht="13.5">
      <c r="B22" s="25" t="s">
        <v>22</v>
      </c>
      <c r="C22" s="42" t="e">
        <f aca="true" t="shared" si="2" ref="C22:N22">C5*$C$33</f>
        <v>#VALUE!</v>
      </c>
      <c r="D22" s="42" t="e">
        <f t="shared" si="2"/>
        <v>#VALUE!</v>
      </c>
      <c r="E22" s="42" t="e">
        <f t="shared" si="2"/>
        <v>#VALUE!</v>
      </c>
      <c r="F22" s="42" t="e">
        <f t="shared" si="2"/>
        <v>#VALUE!</v>
      </c>
      <c r="G22" s="42" t="e">
        <f t="shared" si="2"/>
        <v>#VALUE!</v>
      </c>
      <c r="H22" s="42" t="e">
        <f t="shared" si="2"/>
        <v>#VALUE!</v>
      </c>
      <c r="I22" s="42" t="e">
        <f t="shared" si="2"/>
        <v>#VALUE!</v>
      </c>
      <c r="J22" s="42" t="e">
        <f t="shared" si="2"/>
        <v>#VALUE!</v>
      </c>
      <c r="K22" s="42" t="e">
        <f t="shared" si="2"/>
        <v>#VALUE!</v>
      </c>
      <c r="L22" s="42" t="e">
        <f t="shared" si="2"/>
        <v>#VALUE!</v>
      </c>
      <c r="M22" s="42" t="e">
        <f t="shared" si="2"/>
        <v>#VALUE!</v>
      </c>
      <c r="N22" s="52" t="e">
        <f t="shared" si="2"/>
        <v>#VALUE!</v>
      </c>
      <c r="O22" s="52" t="e">
        <f aca="true" t="shared" si="3" ref="O22:O28">SUM(C22:N22)</f>
        <v>#VALUE!</v>
      </c>
    </row>
    <row r="23" spans="2:15" ht="13.5">
      <c r="B23" s="27" t="s">
        <v>23</v>
      </c>
      <c r="C23" s="43">
        <f aca="true" t="shared" si="4" ref="C23:N23">C8*$C$45</f>
        <v>0</v>
      </c>
      <c r="D23" s="43">
        <f t="shared" si="4"/>
        <v>0</v>
      </c>
      <c r="E23" s="43">
        <f t="shared" si="4"/>
        <v>0</v>
      </c>
      <c r="F23" s="43">
        <f t="shared" si="4"/>
        <v>0</v>
      </c>
      <c r="G23" s="43">
        <f t="shared" si="4"/>
        <v>0</v>
      </c>
      <c r="H23" s="43">
        <f t="shared" si="4"/>
        <v>0</v>
      </c>
      <c r="I23" s="43">
        <f t="shared" si="4"/>
        <v>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 t="shared" si="4"/>
        <v>0</v>
      </c>
      <c r="N23" s="53">
        <f t="shared" si="4"/>
        <v>0</v>
      </c>
      <c r="O23" s="53">
        <f t="shared" si="3"/>
        <v>0</v>
      </c>
    </row>
    <row r="24" spans="2:15" ht="13.5">
      <c r="B24" s="27" t="s">
        <v>63</v>
      </c>
      <c r="C24" s="43">
        <f aca="true" t="shared" si="5" ref="C24:N24">C9*$C$46</f>
        <v>0</v>
      </c>
      <c r="D24" s="43">
        <f t="shared" si="5"/>
        <v>0</v>
      </c>
      <c r="E24" s="43">
        <f t="shared" si="5"/>
        <v>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43">
        <f t="shared" si="5"/>
        <v>0</v>
      </c>
      <c r="J24" s="43">
        <f t="shared" si="5"/>
        <v>0</v>
      </c>
      <c r="K24" s="43">
        <f t="shared" si="5"/>
        <v>0</v>
      </c>
      <c r="L24" s="43">
        <f t="shared" si="5"/>
        <v>0</v>
      </c>
      <c r="M24" s="43">
        <f t="shared" si="5"/>
        <v>0</v>
      </c>
      <c r="N24" s="53">
        <f t="shared" si="5"/>
        <v>0</v>
      </c>
      <c r="O24" s="53">
        <f t="shared" si="3"/>
        <v>0</v>
      </c>
    </row>
    <row r="25" spans="2:15" ht="13.5">
      <c r="B25" s="28" t="s">
        <v>24</v>
      </c>
      <c r="C25" s="44">
        <f aca="true" t="shared" si="6" ref="C25:N25">C11*$C$47</f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4">
        <f t="shared" si="6"/>
        <v>0</v>
      </c>
      <c r="H25" s="44">
        <f t="shared" si="6"/>
        <v>0</v>
      </c>
      <c r="I25" s="44">
        <f t="shared" si="6"/>
        <v>0</v>
      </c>
      <c r="J25" s="44">
        <f t="shared" si="6"/>
        <v>0</v>
      </c>
      <c r="K25" s="44">
        <f t="shared" si="6"/>
        <v>0</v>
      </c>
      <c r="L25" s="44">
        <f t="shared" si="6"/>
        <v>0</v>
      </c>
      <c r="M25" s="44">
        <f t="shared" si="6"/>
        <v>0</v>
      </c>
      <c r="N25" s="54">
        <f t="shared" si="6"/>
        <v>0</v>
      </c>
      <c r="O25" s="54">
        <f t="shared" si="3"/>
        <v>0</v>
      </c>
    </row>
    <row r="26" spans="2:15" ht="13.5">
      <c r="B26" s="30" t="s">
        <v>64</v>
      </c>
      <c r="C26" s="45">
        <f aca="true" t="shared" si="7" ref="C26:N26">C13*$C$48</f>
        <v>0</v>
      </c>
      <c r="D26" s="45">
        <f t="shared" si="7"/>
        <v>0</v>
      </c>
      <c r="E26" s="45">
        <f t="shared" si="7"/>
        <v>0</v>
      </c>
      <c r="F26" s="45">
        <f t="shared" si="7"/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55">
        <f t="shared" si="7"/>
        <v>0</v>
      </c>
      <c r="O26" s="55">
        <f t="shared" si="3"/>
        <v>0</v>
      </c>
    </row>
    <row r="27" spans="2:15" ht="14.25" thickBot="1">
      <c r="B27" s="30" t="s">
        <v>35</v>
      </c>
      <c r="C27" s="45">
        <f aca="true" t="shared" si="8" ref="C27:N27">C15*$C$49</f>
        <v>0</v>
      </c>
      <c r="D27" s="45">
        <f t="shared" si="8"/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55">
        <f t="shared" si="8"/>
        <v>0</v>
      </c>
      <c r="O27" s="55">
        <f t="shared" si="3"/>
        <v>0</v>
      </c>
    </row>
    <row r="28" spans="2:15" ht="14.25" thickBot="1">
      <c r="B28" s="31" t="s">
        <v>31</v>
      </c>
      <c r="C28" s="46" t="e">
        <f aca="true" t="shared" si="9" ref="C28:N28">SUM(C22:C27)</f>
        <v>#VALUE!</v>
      </c>
      <c r="D28" s="46" t="e">
        <f t="shared" si="9"/>
        <v>#VALUE!</v>
      </c>
      <c r="E28" s="46" t="e">
        <f t="shared" si="9"/>
        <v>#VALUE!</v>
      </c>
      <c r="F28" s="46" t="e">
        <f t="shared" si="9"/>
        <v>#VALUE!</v>
      </c>
      <c r="G28" s="46" t="e">
        <f t="shared" si="9"/>
        <v>#VALUE!</v>
      </c>
      <c r="H28" s="46" t="e">
        <f t="shared" si="9"/>
        <v>#VALUE!</v>
      </c>
      <c r="I28" s="46" t="e">
        <f t="shared" si="9"/>
        <v>#VALUE!</v>
      </c>
      <c r="J28" s="46" t="e">
        <f t="shared" si="9"/>
        <v>#VALUE!</v>
      </c>
      <c r="K28" s="46" t="e">
        <f t="shared" si="9"/>
        <v>#VALUE!</v>
      </c>
      <c r="L28" s="46" t="e">
        <f t="shared" si="9"/>
        <v>#VALUE!</v>
      </c>
      <c r="M28" s="46" t="e">
        <f t="shared" si="9"/>
        <v>#VALUE!</v>
      </c>
      <c r="N28" s="56" t="e">
        <f t="shared" si="9"/>
        <v>#VALUE!</v>
      </c>
      <c r="O28" s="56" t="e">
        <f t="shared" si="3"/>
        <v>#VALUE!</v>
      </c>
    </row>
    <row r="29" spans="2:15" ht="13.5">
      <c r="B29" s="47" t="s">
        <v>32</v>
      </c>
      <c r="C29" s="48" t="e">
        <f>C28/31</f>
        <v>#VALUE!</v>
      </c>
      <c r="D29" s="49" t="e">
        <f>D28/29</f>
        <v>#VALUE!</v>
      </c>
      <c r="E29" s="49" t="e">
        <f>E28/31</f>
        <v>#VALUE!</v>
      </c>
      <c r="F29" s="49" t="e">
        <f>F28/30</f>
        <v>#VALUE!</v>
      </c>
      <c r="G29" s="49" t="e">
        <f>G28/31</f>
        <v>#VALUE!</v>
      </c>
      <c r="H29" s="49" t="e">
        <f>H28/30</f>
        <v>#VALUE!</v>
      </c>
      <c r="I29" s="49" t="e">
        <f>I28/31</f>
        <v>#VALUE!</v>
      </c>
      <c r="J29" s="49" t="e">
        <f>J28/31</f>
        <v>#VALUE!</v>
      </c>
      <c r="K29" s="49" t="e">
        <f>K28/30</f>
        <v>#VALUE!</v>
      </c>
      <c r="L29" s="49" t="e">
        <f>L28/31</f>
        <v>#VALUE!</v>
      </c>
      <c r="M29" s="49" t="e">
        <f>M28/30</f>
        <v>#VALUE!</v>
      </c>
      <c r="N29" s="50" t="e">
        <f>N28/31</f>
        <v>#VALUE!</v>
      </c>
      <c r="O29" s="50" t="e">
        <f>O28/366</f>
        <v>#VALUE!</v>
      </c>
    </row>
    <row r="30" spans="2:15" ht="14.25" thickBot="1">
      <c r="B30" s="51" t="s">
        <v>55</v>
      </c>
      <c r="C30" s="57" t="s">
        <v>65</v>
      </c>
      <c r="D30" s="67" t="e">
        <f aca="true" t="shared" si="10" ref="D30:N30">D29/C29</f>
        <v>#VALUE!</v>
      </c>
      <c r="E30" s="67" t="e">
        <f t="shared" si="10"/>
        <v>#VALUE!</v>
      </c>
      <c r="F30" s="67" t="e">
        <f t="shared" si="10"/>
        <v>#VALUE!</v>
      </c>
      <c r="G30" s="67" t="e">
        <f t="shared" si="10"/>
        <v>#VALUE!</v>
      </c>
      <c r="H30" s="67" t="e">
        <f t="shared" si="10"/>
        <v>#VALUE!</v>
      </c>
      <c r="I30" s="67" t="e">
        <f t="shared" si="10"/>
        <v>#VALUE!</v>
      </c>
      <c r="J30" s="67" t="e">
        <f t="shared" si="10"/>
        <v>#VALUE!</v>
      </c>
      <c r="K30" s="67" t="e">
        <f t="shared" si="10"/>
        <v>#VALUE!</v>
      </c>
      <c r="L30" s="67" t="e">
        <f t="shared" si="10"/>
        <v>#VALUE!</v>
      </c>
      <c r="M30" s="67" t="e">
        <f t="shared" si="10"/>
        <v>#VALUE!</v>
      </c>
      <c r="N30" s="68" t="e">
        <f t="shared" si="10"/>
        <v>#VALUE!</v>
      </c>
      <c r="O30" s="69" t="s">
        <v>65</v>
      </c>
    </row>
    <row r="32" spans="2:5" ht="14.25" thickBot="1">
      <c r="B32" s="34" t="s">
        <v>33</v>
      </c>
      <c r="C32" s="35"/>
      <c r="D32" s="35"/>
      <c r="E32" s="35"/>
    </row>
    <row r="33" spans="2:5" ht="13.5">
      <c r="B33" s="7" t="s">
        <v>22</v>
      </c>
      <c r="C33" s="40" t="e">
        <f ca="1">OFFSET(C33,MID(B2,1,1),0,1,)</f>
        <v>#VALUE!</v>
      </c>
      <c r="D33" s="98" t="s">
        <v>66</v>
      </c>
      <c r="E33" s="99"/>
    </row>
    <row r="34" spans="2:5" ht="13.5">
      <c r="B34" s="36" t="s">
        <v>47</v>
      </c>
      <c r="C34" s="39">
        <v>0.53</v>
      </c>
      <c r="D34" s="94" t="s">
        <v>67</v>
      </c>
      <c r="E34" s="95"/>
    </row>
    <row r="35" spans="2:5" ht="13.5">
      <c r="B35" s="36" t="s">
        <v>40</v>
      </c>
      <c r="C35" s="39">
        <v>0.438</v>
      </c>
      <c r="D35" s="94" t="s">
        <v>68</v>
      </c>
      <c r="E35" s="95"/>
    </row>
    <row r="36" spans="2:5" ht="13.5">
      <c r="B36" s="36" t="s">
        <v>39</v>
      </c>
      <c r="C36" s="39">
        <v>0.381</v>
      </c>
      <c r="D36" s="94" t="s">
        <v>69</v>
      </c>
      <c r="E36" s="95"/>
    </row>
    <row r="37" spans="2:5" ht="13.5">
      <c r="B37" s="36" t="s">
        <v>46</v>
      </c>
      <c r="C37" s="39">
        <v>0.45</v>
      </c>
      <c r="D37" s="94" t="s">
        <v>68</v>
      </c>
      <c r="E37" s="95"/>
    </row>
    <row r="38" spans="2:5" ht="13.5">
      <c r="B38" s="36" t="s">
        <v>41</v>
      </c>
      <c r="C38" s="39">
        <v>0.436</v>
      </c>
      <c r="D38" s="94" t="s">
        <v>68</v>
      </c>
      <c r="E38" s="95"/>
    </row>
    <row r="39" spans="2:5" ht="13.5">
      <c r="B39" s="36" t="s">
        <v>42</v>
      </c>
      <c r="C39" s="39">
        <v>0.356</v>
      </c>
      <c r="D39" s="94" t="s">
        <v>68</v>
      </c>
      <c r="E39" s="95"/>
    </row>
    <row r="40" spans="2:5" ht="13.5">
      <c r="B40" s="36" t="s">
        <v>43</v>
      </c>
      <c r="C40" s="39">
        <v>0.68</v>
      </c>
      <c r="D40" s="94" t="s">
        <v>69</v>
      </c>
      <c r="E40" s="95"/>
    </row>
    <row r="41" spans="2:5" ht="13.5">
      <c r="B41" s="36" t="s">
        <v>48</v>
      </c>
      <c r="C41" s="39">
        <v>0.36</v>
      </c>
      <c r="D41" s="94" t="s">
        <v>70</v>
      </c>
      <c r="E41" s="95"/>
    </row>
    <row r="42" spans="2:5" ht="13.5">
      <c r="B42" s="36" t="s">
        <v>44</v>
      </c>
      <c r="C42" s="39">
        <v>0.331</v>
      </c>
      <c r="D42" s="94" t="s">
        <v>67</v>
      </c>
      <c r="E42" s="95"/>
    </row>
    <row r="43" spans="2:5" ht="13.5">
      <c r="B43" s="36" t="s">
        <v>45</v>
      </c>
      <c r="C43" s="39">
        <v>0.94</v>
      </c>
      <c r="D43" s="94" t="s">
        <v>68</v>
      </c>
      <c r="E43" s="95"/>
    </row>
    <row r="44" spans="2:5" ht="13.5">
      <c r="B44" s="36" t="s">
        <v>52</v>
      </c>
      <c r="C44" s="39">
        <v>0.555</v>
      </c>
      <c r="D44" s="94" t="s">
        <v>71</v>
      </c>
      <c r="E44" s="95"/>
    </row>
    <row r="45" spans="2:5" ht="13.5">
      <c r="B45" s="8" t="s">
        <v>23</v>
      </c>
      <c r="C45" s="37">
        <v>2.08</v>
      </c>
      <c r="D45" s="94" t="s">
        <v>72</v>
      </c>
      <c r="E45" s="95"/>
    </row>
    <row r="46" spans="2:5" ht="13.5">
      <c r="B46" s="8" t="s">
        <v>63</v>
      </c>
      <c r="C46" s="37">
        <v>6.01</v>
      </c>
      <c r="D46" s="94" t="s">
        <v>72</v>
      </c>
      <c r="E46" s="95"/>
    </row>
    <row r="47" spans="2:5" ht="13.5">
      <c r="B47" s="8" t="s">
        <v>24</v>
      </c>
      <c r="C47" s="37">
        <v>2.49</v>
      </c>
      <c r="D47" s="94" t="s">
        <v>73</v>
      </c>
      <c r="E47" s="95"/>
    </row>
    <row r="48" spans="2:5" ht="13.5">
      <c r="B48" s="8" t="s">
        <v>64</v>
      </c>
      <c r="C48" s="37">
        <v>2.32</v>
      </c>
      <c r="D48" s="94" t="s">
        <v>73</v>
      </c>
      <c r="E48" s="95"/>
    </row>
    <row r="49" spans="2:5" ht="14.25" thickBot="1">
      <c r="B49" s="9" t="s">
        <v>35</v>
      </c>
      <c r="C49" s="38">
        <v>2.62</v>
      </c>
      <c r="D49" s="96" t="s">
        <v>73</v>
      </c>
      <c r="E49" s="97"/>
    </row>
    <row r="52" ht="13.5">
      <c r="B52" t="s">
        <v>36</v>
      </c>
    </row>
    <row r="53" ht="13.5">
      <c r="B53" t="s">
        <v>74</v>
      </c>
    </row>
  </sheetData>
  <sheetProtection sheet="1" objects="1" scenarios="1"/>
  <protectedRanges>
    <protectedRange sqref="B2" name="範囲2"/>
    <protectedRange sqref="C5:N16" name="範囲1"/>
  </protectedRanges>
  <mergeCells count="17">
    <mergeCell ref="D47:E47"/>
    <mergeCell ref="D48:E48"/>
    <mergeCell ref="D49:E49"/>
    <mergeCell ref="D33:E33"/>
    <mergeCell ref="D44:E44"/>
    <mergeCell ref="D42:E42"/>
    <mergeCell ref="D43:E43"/>
    <mergeCell ref="D45:E45"/>
    <mergeCell ref="D46:E46"/>
    <mergeCell ref="D38:E38"/>
    <mergeCell ref="D39:E39"/>
    <mergeCell ref="D40:E40"/>
    <mergeCell ref="D41:E41"/>
    <mergeCell ref="D34:E34"/>
    <mergeCell ref="D35:E35"/>
    <mergeCell ref="D36:E36"/>
    <mergeCell ref="D37:E37"/>
  </mergeCells>
  <dataValidations count="1">
    <dataValidation type="list" allowBlank="1" showInputMessage="1" showErrorMessage="1" sqref="B2">
      <formula1>"選択してください,1 北海道電力,2 東北電力,3 東京電力,4 北陸電力,5 中部電力,6 関西電力,7 中国電力,8 四国電力,9 九州電力,10 沖縄電力,11 その他"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E10" sqref="E10"/>
    </sheetView>
  </sheetViews>
  <sheetFormatPr defaultColWidth="9.00390625" defaultRowHeight="13.5"/>
  <cols>
    <col min="2" max="2" width="18.375" style="0" customWidth="1"/>
    <col min="3" max="14" width="6.625" style="0" customWidth="1"/>
  </cols>
  <sheetData>
    <row r="1" spans="1:2" ht="13.5">
      <c r="A1">
        <v>2006</v>
      </c>
      <c r="B1" t="s">
        <v>59</v>
      </c>
    </row>
    <row r="2" spans="1:2" ht="13.5">
      <c r="A2" t="s">
        <v>38</v>
      </c>
      <c r="B2" t="s">
        <v>53</v>
      </c>
    </row>
    <row r="3" ht="14.25" thickBot="1"/>
    <row r="4" spans="2:14" ht="14.25" thickBot="1">
      <c r="B4" s="24"/>
      <c r="C4" s="16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11</v>
      </c>
    </row>
    <row r="5" spans="2:14" ht="13.5">
      <c r="B5" s="25" t="s">
        <v>12</v>
      </c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2"/>
    </row>
    <row r="6" spans="2:14" ht="13.5">
      <c r="B6" s="26" t="s">
        <v>13</v>
      </c>
      <c r="C6" s="18"/>
      <c r="D6" s="2"/>
      <c r="E6" s="2"/>
      <c r="F6" s="2"/>
      <c r="G6" s="2"/>
      <c r="H6" s="2"/>
      <c r="I6" s="2"/>
      <c r="J6" s="2"/>
      <c r="K6" s="2"/>
      <c r="L6" s="2"/>
      <c r="M6" s="2"/>
      <c r="N6" s="59"/>
    </row>
    <row r="7" spans="2:14" ht="13.5">
      <c r="B7" s="26" t="s">
        <v>18</v>
      </c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59"/>
    </row>
    <row r="8" spans="2:14" ht="13.5">
      <c r="B8" s="27" t="s">
        <v>14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13"/>
    </row>
    <row r="9" spans="2:14" ht="13.5">
      <c r="B9" s="27" t="s">
        <v>75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13"/>
    </row>
    <row r="10" spans="2:14" ht="13.5">
      <c r="B10" s="27" t="s">
        <v>76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13"/>
    </row>
    <row r="11" spans="2:14" ht="13.5">
      <c r="B11" s="28" t="s">
        <v>16</v>
      </c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14"/>
    </row>
    <row r="12" spans="2:14" ht="13.5">
      <c r="B12" s="28" t="s">
        <v>20</v>
      </c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14"/>
    </row>
    <row r="13" spans="2:14" ht="13.5">
      <c r="B13" s="29" t="s">
        <v>62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60"/>
    </row>
    <row r="14" spans="2:14" ht="13.5">
      <c r="B14" s="29" t="s">
        <v>21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60"/>
    </row>
    <row r="15" spans="2:14" ht="13.5">
      <c r="B15" s="29" t="s">
        <v>25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60"/>
    </row>
    <row r="16" spans="2:14" ht="14.25" thickBot="1">
      <c r="B16" s="30" t="s">
        <v>26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15"/>
    </row>
    <row r="17" spans="2:14" ht="14.25" thickBot="1">
      <c r="B17" s="31" t="s">
        <v>27</v>
      </c>
      <c r="C17" s="65">
        <f aca="true" t="shared" si="0" ref="C17:N17">C7+C10+C12+C14+C16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f t="shared" si="0"/>
        <v>0</v>
      </c>
      <c r="M17" s="65">
        <f t="shared" si="0"/>
        <v>0</v>
      </c>
      <c r="N17" s="66">
        <f t="shared" si="0"/>
        <v>0</v>
      </c>
    </row>
    <row r="18" spans="2:14" ht="14.25" thickBot="1">
      <c r="B18" s="32" t="s">
        <v>28</v>
      </c>
      <c r="C18" s="23" t="e">
        <f aca="true" t="shared" si="1" ref="C18:N18">C7/C6</f>
        <v>#DIV/0!</v>
      </c>
      <c r="D18" s="23" t="e">
        <f t="shared" si="1"/>
        <v>#DIV/0!</v>
      </c>
      <c r="E18" s="23" t="e">
        <f t="shared" si="1"/>
        <v>#DIV/0!</v>
      </c>
      <c r="F18" s="23" t="e">
        <f t="shared" si="1"/>
        <v>#DIV/0!</v>
      </c>
      <c r="G18" s="23" t="e">
        <f t="shared" si="1"/>
        <v>#DIV/0!</v>
      </c>
      <c r="H18" s="23" t="e">
        <f t="shared" si="1"/>
        <v>#DIV/0!</v>
      </c>
      <c r="I18" s="23" t="e">
        <f t="shared" si="1"/>
        <v>#DIV/0!</v>
      </c>
      <c r="J18" s="23" t="e">
        <f t="shared" si="1"/>
        <v>#DIV/0!</v>
      </c>
      <c r="K18" s="23" t="e">
        <f t="shared" si="1"/>
        <v>#DIV/0!</v>
      </c>
      <c r="L18" s="23" t="e">
        <f t="shared" si="1"/>
        <v>#DIV/0!</v>
      </c>
      <c r="M18" s="23" t="e">
        <f t="shared" si="1"/>
        <v>#DIV/0!</v>
      </c>
      <c r="N18" s="62" t="e">
        <f t="shared" si="1"/>
        <v>#DIV/0!</v>
      </c>
    </row>
    <row r="20" ht="14.25" thickBot="1">
      <c r="B20" t="s">
        <v>30</v>
      </c>
    </row>
    <row r="21" spans="2:15" ht="14.25" thickBot="1">
      <c r="B21" s="33"/>
      <c r="C21" s="16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10" t="s">
        <v>7</v>
      </c>
      <c r="K21" s="10" t="s">
        <v>8</v>
      </c>
      <c r="L21" s="10" t="s">
        <v>9</v>
      </c>
      <c r="M21" s="10" t="s">
        <v>10</v>
      </c>
      <c r="N21" s="11" t="s">
        <v>11</v>
      </c>
      <c r="O21" s="11" t="s">
        <v>57</v>
      </c>
    </row>
    <row r="22" spans="2:15" ht="13.5">
      <c r="B22" s="25" t="s">
        <v>22</v>
      </c>
      <c r="C22" s="42" t="e">
        <f aca="true" t="shared" si="2" ref="C22:N22">C5*$C$33</f>
        <v>#VALUE!</v>
      </c>
      <c r="D22" s="42" t="e">
        <f t="shared" si="2"/>
        <v>#VALUE!</v>
      </c>
      <c r="E22" s="42" t="e">
        <f t="shared" si="2"/>
        <v>#VALUE!</v>
      </c>
      <c r="F22" s="42" t="e">
        <f t="shared" si="2"/>
        <v>#VALUE!</v>
      </c>
      <c r="G22" s="42" t="e">
        <f t="shared" si="2"/>
        <v>#VALUE!</v>
      </c>
      <c r="H22" s="42" t="e">
        <f t="shared" si="2"/>
        <v>#VALUE!</v>
      </c>
      <c r="I22" s="42" t="e">
        <f t="shared" si="2"/>
        <v>#VALUE!</v>
      </c>
      <c r="J22" s="42" t="e">
        <f t="shared" si="2"/>
        <v>#VALUE!</v>
      </c>
      <c r="K22" s="42" t="e">
        <f t="shared" si="2"/>
        <v>#VALUE!</v>
      </c>
      <c r="L22" s="42" t="e">
        <f t="shared" si="2"/>
        <v>#VALUE!</v>
      </c>
      <c r="M22" s="42" t="e">
        <f t="shared" si="2"/>
        <v>#VALUE!</v>
      </c>
      <c r="N22" s="52" t="e">
        <f t="shared" si="2"/>
        <v>#VALUE!</v>
      </c>
      <c r="O22" s="52" t="e">
        <f aca="true" t="shared" si="3" ref="O22:O28">SUM(C22:N22)</f>
        <v>#VALUE!</v>
      </c>
    </row>
    <row r="23" spans="2:15" ht="13.5">
      <c r="B23" s="27" t="s">
        <v>23</v>
      </c>
      <c r="C23" s="43">
        <f aca="true" t="shared" si="4" ref="C23:N23">C8*$C$45</f>
        <v>0</v>
      </c>
      <c r="D23" s="43">
        <f t="shared" si="4"/>
        <v>0</v>
      </c>
      <c r="E23" s="43">
        <f t="shared" si="4"/>
        <v>0</v>
      </c>
      <c r="F23" s="43">
        <f t="shared" si="4"/>
        <v>0</v>
      </c>
      <c r="G23" s="43">
        <f t="shared" si="4"/>
        <v>0</v>
      </c>
      <c r="H23" s="43">
        <f t="shared" si="4"/>
        <v>0</v>
      </c>
      <c r="I23" s="43">
        <f t="shared" si="4"/>
        <v>0</v>
      </c>
      <c r="J23" s="43">
        <f t="shared" si="4"/>
        <v>0</v>
      </c>
      <c r="K23" s="43">
        <f t="shared" si="4"/>
        <v>0</v>
      </c>
      <c r="L23" s="43">
        <f t="shared" si="4"/>
        <v>0</v>
      </c>
      <c r="M23" s="43">
        <f t="shared" si="4"/>
        <v>0</v>
      </c>
      <c r="N23" s="53">
        <f t="shared" si="4"/>
        <v>0</v>
      </c>
      <c r="O23" s="53">
        <f t="shared" si="3"/>
        <v>0</v>
      </c>
    </row>
    <row r="24" spans="2:15" ht="13.5">
      <c r="B24" s="27" t="s">
        <v>77</v>
      </c>
      <c r="C24" s="43">
        <f aca="true" t="shared" si="5" ref="C24:N24">C9*$C$46</f>
        <v>0</v>
      </c>
      <c r="D24" s="43">
        <f t="shared" si="5"/>
        <v>0</v>
      </c>
      <c r="E24" s="43">
        <f t="shared" si="5"/>
        <v>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43">
        <f t="shared" si="5"/>
        <v>0</v>
      </c>
      <c r="J24" s="43">
        <f t="shared" si="5"/>
        <v>0</v>
      </c>
      <c r="K24" s="43">
        <f t="shared" si="5"/>
        <v>0</v>
      </c>
      <c r="L24" s="43">
        <f t="shared" si="5"/>
        <v>0</v>
      </c>
      <c r="M24" s="43">
        <f t="shared" si="5"/>
        <v>0</v>
      </c>
      <c r="N24" s="53">
        <f t="shared" si="5"/>
        <v>0</v>
      </c>
      <c r="O24" s="53">
        <f t="shared" si="3"/>
        <v>0</v>
      </c>
    </row>
    <row r="25" spans="2:15" ht="13.5">
      <c r="B25" s="28" t="s">
        <v>24</v>
      </c>
      <c r="C25" s="44">
        <f aca="true" t="shared" si="6" ref="C25:N25">C11*$C$47</f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4">
        <f t="shared" si="6"/>
        <v>0</v>
      </c>
      <c r="H25" s="44">
        <f t="shared" si="6"/>
        <v>0</v>
      </c>
      <c r="I25" s="44">
        <f t="shared" si="6"/>
        <v>0</v>
      </c>
      <c r="J25" s="44">
        <f t="shared" si="6"/>
        <v>0</v>
      </c>
      <c r="K25" s="44">
        <f t="shared" si="6"/>
        <v>0</v>
      </c>
      <c r="L25" s="44">
        <f t="shared" si="6"/>
        <v>0</v>
      </c>
      <c r="M25" s="44">
        <f t="shared" si="6"/>
        <v>0</v>
      </c>
      <c r="N25" s="54">
        <f t="shared" si="6"/>
        <v>0</v>
      </c>
      <c r="O25" s="54">
        <f t="shared" si="3"/>
        <v>0</v>
      </c>
    </row>
    <row r="26" spans="2:15" ht="13.5">
      <c r="B26" s="30" t="s">
        <v>64</v>
      </c>
      <c r="C26" s="45">
        <f aca="true" t="shared" si="7" ref="C26:N26">C13*$C$48</f>
        <v>0</v>
      </c>
      <c r="D26" s="45">
        <f t="shared" si="7"/>
        <v>0</v>
      </c>
      <c r="E26" s="45">
        <f t="shared" si="7"/>
        <v>0</v>
      </c>
      <c r="F26" s="45">
        <f t="shared" si="7"/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55">
        <f t="shared" si="7"/>
        <v>0</v>
      </c>
      <c r="O26" s="55">
        <f t="shared" si="3"/>
        <v>0</v>
      </c>
    </row>
    <row r="27" spans="2:15" ht="14.25" thickBot="1">
      <c r="B27" s="30" t="s">
        <v>35</v>
      </c>
      <c r="C27" s="45">
        <f aca="true" t="shared" si="8" ref="C27:N27">C15*$C$49</f>
        <v>0</v>
      </c>
      <c r="D27" s="45">
        <f t="shared" si="8"/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55">
        <f t="shared" si="8"/>
        <v>0</v>
      </c>
      <c r="O27" s="55">
        <f t="shared" si="3"/>
        <v>0</v>
      </c>
    </row>
    <row r="28" spans="2:15" ht="14.25" thickBot="1">
      <c r="B28" s="31" t="s">
        <v>31</v>
      </c>
      <c r="C28" s="46" t="e">
        <f aca="true" t="shared" si="9" ref="C28:N28">SUM(C22:C27)</f>
        <v>#VALUE!</v>
      </c>
      <c r="D28" s="46" t="e">
        <f t="shared" si="9"/>
        <v>#VALUE!</v>
      </c>
      <c r="E28" s="46" t="e">
        <f t="shared" si="9"/>
        <v>#VALUE!</v>
      </c>
      <c r="F28" s="46" t="e">
        <f t="shared" si="9"/>
        <v>#VALUE!</v>
      </c>
      <c r="G28" s="46" t="e">
        <f t="shared" si="9"/>
        <v>#VALUE!</v>
      </c>
      <c r="H28" s="46" t="e">
        <f t="shared" si="9"/>
        <v>#VALUE!</v>
      </c>
      <c r="I28" s="46" t="e">
        <f t="shared" si="9"/>
        <v>#VALUE!</v>
      </c>
      <c r="J28" s="46" t="e">
        <f t="shared" si="9"/>
        <v>#VALUE!</v>
      </c>
      <c r="K28" s="46" t="e">
        <f t="shared" si="9"/>
        <v>#VALUE!</v>
      </c>
      <c r="L28" s="46" t="e">
        <f t="shared" si="9"/>
        <v>#VALUE!</v>
      </c>
      <c r="M28" s="46" t="e">
        <f t="shared" si="9"/>
        <v>#VALUE!</v>
      </c>
      <c r="N28" s="56" t="e">
        <f t="shared" si="9"/>
        <v>#VALUE!</v>
      </c>
      <c r="O28" s="56" t="e">
        <f t="shared" si="3"/>
        <v>#VALUE!</v>
      </c>
    </row>
    <row r="29" spans="2:15" ht="13.5">
      <c r="B29" s="47" t="s">
        <v>32</v>
      </c>
      <c r="C29" s="48" t="e">
        <f>C28/31</f>
        <v>#VALUE!</v>
      </c>
      <c r="D29" s="49" t="e">
        <f>D28/28</f>
        <v>#VALUE!</v>
      </c>
      <c r="E29" s="49" t="e">
        <f>E28/31</f>
        <v>#VALUE!</v>
      </c>
      <c r="F29" s="49" t="e">
        <f>F28/30</f>
        <v>#VALUE!</v>
      </c>
      <c r="G29" s="49" t="e">
        <f>G28/31</f>
        <v>#VALUE!</v>
      </c>
      <c r="H29" s="49" t="e">
        <f>H28/30</f>
        <v>#VALUE!</v>
      </c>
      <c r="I29" s="49" t="e">
        <f>I28/31</f>
        <v>#VALUE!</v>
      </c>
      <c r="J29" s="49" t="e">
        <f>J28/31</f>
        <v>#VALUE!</v>
      </c>
      <c r="K29" s="49" t="e">
        <f>K28/30</f>
        <v>#VALUE!</v>
      </c>
      <c r="L29" s="49" t="e">
        <f>L28/31</f>
        <v>#VALUE!</v>
      </c>
      <c r="M29" s="49" t="e">
        <f>M28/30</f>
        <v>#VALUE!</v>
      </c>
      <c r="N29" s="50" t="e">
        <f>N28/31</f>
        <v>#VALUE!</v>
      </c>
      <c r="O29" s="50" t="e">
        <f>O28/365</f>
        <v>#VALUE!</v>
      </c>
    </row>
    <row r="30" spans="2:15" ht="14.25" thickBot="1">
      <c r="B30" s="51" t="s">
        <v>55</v>
      </c>
      <c r="C30" s="57" t="s">
        <v>65</v>
      </c>
      <c r="D30" s="67" t="e">
        <f aca="true" t="shared" si="10" ref="D30:N30">D29/C29</f>
        <v>#VALUE!</v>
      </c>
      <c r="E30" s="67" t="e">
        <f t="shared" si="10"/>
        <v>#VALUE!</v>
      </c>
      <c r="F30" s="67" t="e">
        <f t="shared" si="10"/>
        <v>#VALUE!</v>
      </c>
      <c r="G30" s="67" t="e">
        <f t="shared" si="10"/>
        <v>#VALUE!</v>
      </c>
      <c r="H30" s="67" t="e">
        <f t="shared" si="10"/>
        <v>#VALUE!</v>
      </c>
      <c r="I30" s="67" t="e">
        <f t="shared" si="10"/>
        <v>#VALUE!</v>
      </c>
      <c r="J30" s="67" t="e">
        <f t="shared" si="10"/>
        <v>#VALUE!</v>
      </c>
      <c r="K30" s="67" t="e">
        <f t="shared" si="10"/>
        <v>#VALUE!</v>
      </c>
      <c r="L30" s="67" t="e">
        <f t="shared" si="10"/>
        <v>#VALUE!</v>
      </c>
      <c r="M30" s="67" t="e">
        <f t="shared" si="10"/>
        <v>#VALUE!</v>
      </c>
      <c r="N30" s="68" t="e">
        <f t="shared" si="10"/>
        <v>#VALUE!</v>
      </c>
      <c r="O30" s="69" t="s">
        <v>65</v>
      </c>
    </row>
    <row r="32" spans="2:5" ht="14.25" thickBot="1">
      <c r="B32" s="34" t="s">
        <v>33</v>
      </c>
      <c r="C32" s="35"/>
      <c r="D32" s="35"/>
      <c r="E32" s="35"/>
    </row>
    <row r="33" spans="2:5" ht="13.5">
      <c r="B33" s="7" t="s">
        <v>22</v>
      </c>
      <c r="C33" s="40" t="e">
        <f ca="1">OFFSET(C33,MID(B2,1,1),0,1,)</f>
        <v>#VALUE!</v>
      </c>
      <c r="D33" s="98" t="s">
        <v>66</v>
      </c>
      <c r="E33" s="99"/>
    </row>
    <row r="34" spans="2:5" ht="13.5">
      <c r="B34" s="36" t="s">
        <v>47</v>
      </c>
      <c r="C34" s="39">
        <v>0.53</v>
      </c>
      <c r="D34" s="94" t="s">
        <v>67</v>
      </c>
      <c r="E34" s="95"/>
    </row>
    <row r="35" spans="2:5" ht="13.5">
      <c r="B35" s="36" t="s">
        <v>40</v>
      </c>
      <c r="C35" s="39">
        <v>0.438</v>
      </c>
      <c r="D35" s="94" t="s">
        <v>68</v>
      </c>
      <c r="E35" s="95"/>
    </row>
    <row r="36" spans="2:5" ht="13.5">
      <c r="B36" s="36" t="s">
        <v>39</v>
      </c>
      <c r="C36" s="39">
        <v>0.381</v>
      </c>
      <c r="D36" s="94" t="s">
        <v>69</v>
      </c>
      <c r="E36" s="95"/>
    </row>
    <row r="37" spans="2:5" ht="13.5">
      <c r="B37" s="36" t="s">
        <v>46</v>
      </c>
      <c r="C37" s="39">
        <v>0.45</v>
      </c>
      <c r="D37" s="94" t="s">
        <v>68</v>
      </c>
      <c r="E37" s="95"/>
    </row>
    <row r="38" spans="2:5" ht="13.5">
      <c r="B38" s="36" t="s">
        <v>41</v>
      </c>
      <c r="C38" s="39">
        <v>0.436</v>
      </c>
      <c r="D38" s="94" t="s">
        <v>68</v>
      </c>
      <c r="E38" s="95"/>
    </row>
    <row r="39" spans="2:5" ht="13.5">
      <c r="B39" s="36" t="s">
        <v>42</v>
      </c>
      <c r="C39" s="39">
        <v>0.356</v>
      </c>
      <c r="D39" s="94" t="s">
        <v>68</v>
      </c>
      <c r="E39" s="95"/>
    </row>
    <row r="40" spans="2:5" ht="13.5">
      <c r="B40" s="36" t="s">
        <v>43</v>
      </c>
      <c r="C40" s="39">
        <v>0.68</v>
      </c>
      <c r="D40" s="94" t="s">
        <v>69</v>
      </c>
      <c r="E40" s="95"/>
    </row>
    <row r="41" spans="2:5" ht="13.5">
      <c r="B41" s="36" t="s">
        <v>48</v>
      </c>
      <c r="C41" s="39">
        <v>0.36</v>
      </c>
      <c r="D41" s="94" t="s">
        <v>70</v>
      </c>
      <c r="E41" s="95"/>
    </row>
    <row r="42" spans="2:5" ht="13.5">
      <c r="B42" s="36" t="s">
        <v>44</v>
      </c>
      <c r="C42" s="39">
        <v>0.331</v>
      </c>
      <c r="D42" s="94" t="s">
        <v>67</v>
      </c>
      <c r="E42" s="95"/>
    </row>
    <row r="43" spans="2:5" ht="13.5">
      <c r="B43" s="36" t="s">
        <v>45</v>
      </c>
      <c r="C43" s="39">
        <v>0.94</v>
      </c>
      <c r="D43" s="94" t="s">
        <v>68</v>
      </c>
      <c r="E43" s="95"/>
    </row>
    <row r="44" spans="2:5" ht="13.5">
      <c r="B44" s="36" t="s">
        <v>52</v>
      </c>
      <c r="C44" s="39">
        <v>0.555</v>
      </c>
      <c r="D44" s="94" t="s">
        <v>78</v>
      </c>
      <c r="E44" s="95"/>
    </row>
    <row r="45" spans="2:5" ht="13.5">
      <c r="B45" s="8" t="s">
        <v>23</v>
      </c>
      <c r="C45" s="37">
        <v>2.08</v>
      </c>
      <c r="D45" s="94" t="s">
        <v>79</v>
      </c>
      <c r="E45" s="95"/>
    </row>
    <row r="46" spans="2:5" ht="13.5">
      <c r="B46" s="8" t="s">
        <v>77</v>
      </c>
      <c r="C46" s="37">
        <v>6.01</v>
      </c>
      <c r="D46" s="94" t="s">
        <v>79</v>
      </c>
      <c r="E46" s="95"/>
    </row>
    <row r="47" spans="2:5" ht="13.5">
      <c r="B47" s="8" t="s">
        <v>24</v>
      </c>
      <c r="C47" s="37">
        <v>2.49</v>
      </c>
      <c r="D47" s="94" t="s">
        <v>73</v>
      </c>
      <c r="E47" s="95"/>
    </row>
    <row r="48" spans="2:5" ht="13.5">
      <c r="B48" s="8" t="s">
        <v>64</v>
      </c>
      <c r="C48" s="37">
        <v>2.32</v>
      </c>
      <c r="D48" s="94" t="s">
        <v>73</v>
      </c>
      <c r="E48" s="95"/>
    </row>
    <row r="49" spans="2:5" ht="14.25" thickBot="1">
      <c r="B49" s="9" t="s">
        <v>35</v>
      </c>
      <c r="C49" s="38">
        <v>2.62</v>
      </c>
      <c r="D49" s="96" t="s">
        <v>73</v>
      </c>
      <c r="E49" s="97"/>
    </row>
    <row r="52" ht="13.5">
      <c r="B52" t="s">
        <v>36</v>
      </c>
    </row>
    <row r="53" ht="13.5">
      <c r="B53" t="s">
        <v>74</v>
      </c>
    </row>
  </sheetData>
  <sheetProtection sheet="1" objects="1" scenarios="1"/>
  <protectedRanges>
    <protectedRange sqref="B2" name="範囲2"/>
    <protectedRange sqref="C5:N16" name="範囲1"/>
  </protectedRanges>
  <mergeCells count="17">
    <mergeCell ref="D39:E39"/>
    <mergeCell ref="D40:E40"/>
    <mergeCell ref="D41:E41"/>
    <mergeCell ref="D34:E34"/>
    <mergeCell ref="D35:E35"/>
    <mergeCell ref="D36:E36"/>
    <mergeCell ref="D37:E37"/>
    <mergeCell ref="D47:E47"/>
    <mergeCell ref="D48:E48"/>
    <mergeCell ref="D49:E49"/>
    <mergeCell ref="D33:E33"/>
    <mergeCell ref="D44:E44"/>
    <mergeCell ref="D42:E42"/>
    <mergeCell ref="D43:E43"/>
    <mergeCell ref="D45:E45"/>
    <mergeCell ref="D46:E46"/>
    <mergeCell ref="D38:E38"/>
  </mergeCells>
  <dataValidations count="1">
    <dataValidation type="list" allowBlank="1" showInputMessage="1" showErrorMessage="1" sqref="B2">
      <formula1>"選択してください,1 北海道電力,2 東北電力,3 東京電力,4 北陸電力,5 中部電力,6 関西電力,7 中国電力,8 四国電力,9 九州電力,10 沖縄電力,11 その他"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Q16" sqref="Q15:Q16"/>
    </sheetView>
  </sheetViews>
  <sheetFormatPr defaultColWidth="9.00390625" defaultRowHeight="13.5"/>
  <cols>
    <col min="2" max="2" width="18.375" style="0" customWidth="1"/>
    <col min="3" max="14" width="6.625" style="0" customWidth="1"/>
  </cols>
  <sheetData>
    <row r="1" spans="1:2" ht="13.5">
      <c r="A1">
        <v>2007</v>
      </c>
      <c r="B1" t="s">
        <v>59</v>
      </c>
    </row>
    <row r="2" spans="1:2" ht="13.5">
      <c r="A2" t="s">
        <v>38</v>
      </c>
      <c r="B2" t="s">
        <v>54</v>
      </c>
    </row>
    <row r="3" ht="14.25" thickBot="1"/>
    <row r="4" spans="2:14" ht="14.25" thickBot="1">
      <c r="B4" s="24"/>
      <c r="C4" s="16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1" t="s">
        <v>11</v>
      </c>
    </row>
    <row r="5" spans="2:14" ht="13.5">
      <c r="B5" s="25" t="s">
        <v>12</v>
      </c>
      <c r="C5" s="17">
        <v>250</v>
      </c>
      <c r="D5" s="1">
        <v>300</v>
      </c>
      <c r="E5" s="1">
        <v>210</v>
      </c>
      <c r="F5" s="1">
        <v>200</v>
      </c>
      <c r="G5" s="1">
        <v>230</v>
      </c>
      <c r="H5" s="1">
        <v>280</v>
      </c>
      <c r="I5" s="1">
        <v>300</v>
      </c>
      <c r="J5" s="1">
        <v>350</v>
      </c>
      <c r="K5" s="1">
        <v>320</v>
      </c>
      <c r="L5" s="1">
        <v>280</v>
      </c>
      <c r="M5" s="1">
        <v>250</v>
      </c>
      <c r="N5" s="12">
        <v>260</v>
      </c>
    </row>
    <row r="6" spans="2:14" ht="13.5">
      <c r="B6" s="26" t="s">
        <v>13</v>
      </c>
      <c r="C6" s="18">
        <v>30</v>
      </c>
      <c r="D6" s="2">
        <v>29</v>
      </c>
      <c r="E6" s="2">
        <v>30</v>
      </c>
      <c r="F6" s="2">
        <v>32</v>
      </c>
      <c r="G6" s="2">
        <v>33</v>
      </c>
      <c r="H6" s="2">
        <v>31</v>
      </c>
      <c r="I6" s="2">
        <v>30</v>
      </c>
      <c r="J6" s="2">
        <v>28</v>
      </c>
      <c r="K6" s="2">
        <v>31</v>
      </c>
      <c r="L6" s="2">
        <v>32</v>
      </c>
      <c r="M6" s="2">
        <v>30</v>
      </c>
      <c r="N6" s="59">
        <v>29</v>
      </c>
    </row>
    <row r="7" spans="2:14" ht="13.5">
      <c r="B7" s="26" t="s">
        <v>18</v>
      </c>
      <c r="C7" s="18">
        <v>4500</v>
      </c>
      <c r="D7" s="2">
        <v>5000</v>
      </c>
      <c r="E7" s="2">
        <v>4200</v>
      </c>
      <c r="F7" s="2">
        <v>4000</v>
      </c>
      <c r="G7" s="2">
        <v>4600</v>
      </c>
      <c r="H7" s="2">
        <v>5000</v>
      </c>
      <c r="I7" s="2">
        <v>5300</v>
      </c>
      <c r="J7" s="2">
        <v>6000</v>
      </c>
      <c r="K7" s="2">
        <v>5600</v>
      </c>
      <c r="L7" s="2">
        <v>5000</v>
      </c>
      <c r="M7" s="2">
        <v>4800</v>
      </c>
      <c r="N7" s="59">
        <v>4900</v>
      </c>
    </row>
    <row r="8" spans="2:14" ht="13.5">
      <c r="B8" s="27" t="s">
        <v>14</v>
      </c>
      <c r="C8" s="19">
        <v>21</v>
      </c>
      <c r="D8" s="4">
        <v>20</v>
      </c>
      <c r="E8" s="4">
        <v>19</v>
      </c>
      <c r="F8" s="4">
        <v>20</v>
      </c>
      <c r="G8" s="4">
        <v>18</v>
      </c>
      <c r="H8" s="4">
        <v>20</v>
      </c>
      <c r="I8" s="4">
        <v>20</v>
      </c>
      <c r="J8" s="4">
        <v>20</v>
      </c>
      <c r="K8" s="4">
        <v>18</v>
      </c>
      <c r="L8" s="4">
        <v>18</v>
      </c>
      <c r="M8" s="4">
        <v>18</v>
      </c>
      <c r="N8" s="13">
        <v>20</v>
      </c>
    </row>
    <row r="9" spans="2:14" ht="13.5">
      <c r="B9" s="27" t="s">
        <v>80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13"/>
    </row>
    <row r="10" spans="2:14" ht="13.5">
      <c r="B10" s="27" t="s">
        <v>81</v>
      </c>
      <c r="C10" s="19">
        <v>2000</v>
      </c>
      <c r="D10" s="4">
        <v>1900</v>
      </c>
      <c r="E10" s="4">
        <v>1800</v>
      </c>
      <c r="F10" s="4">
        <v>1900</v>
      </c>
      <c r="G10" s="4">
        <v>1700</v>
      </c>
      <c r="H10" s="4">
        <v>1900</v>
      </c>
      <c r="I10" s="4">
        <v>1900</v>
      </c>
      <c r="J10" s="4">
        <v>1900</v>
      </c>
      <c r="K10" s="4">
        <v>1700</v>
      </c>
      <c r="L10" s="4">
        <v>1700</v>
      </c>
      <c r="M10" s="4">
        <v>1700</v>
      </c>
      <c r="N10" s="13">
        <v>1900</v>
      </c>
    </row>
    <row r="11" spans="2:14" ht="13.5">
      <c r="B11" s="28" t="s">
        <v>16</v>
      </c>
      <c r="C11" s="20">
        <v>90</v>
      </c>
      <c r="D11" s="3">
        <v>54</v>
      </c>
      <c r="E11" s="3"/>
      <c r="F11" s="3"/>
      <c r="G11" s="3"/>
      <c r="H11" s="3"/>
      <c r="I11" s="3"/>
      <c r="J11" s="3"/>
      <c r="K11" s="3"/>
      <c r="L11" s="3"/>
      <c r="M11" s="3"/>
      <c r="N11" s="14">
        <v>18</v>
      </c>
    </row>
    <row r="12" spans="2:14" ht="13.5">
      <c r="B12" s="28" t="s">
        <v>20</v>
      </c>
      <c r="C12" s="20">
        <v>6000</v>
      </c>
      <c r="D12" s="3">
        <v>3000</v>
      </c>
      <c r="E12" s="3"/>
      <c r="F12" s="3"/>
      <c r="G12" s="3"/>
      <c r="H12" s="3"/>
      <c r="I12" s="3"/>
      <c r="J12" s="3"/>
      <c r="K12" s="3"/>
      <c r="L12" s="3"/>
      <c r="M12" s="3"/>
      <c r="N12" s="14">
        <v>1340</v>
      </c>
    </row>
    <row r="13" spans="2:14" ht="13.5">
      <c r="B13" s="29" t="s">
        <v>62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60"/>
    </row>
    <row r="14" spans="2:14" ht="13.5">
      <c r="B14" s="29" t="s">
        <v>21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60"/>
    </row>
    <row r="15" spans="2:14" ht="13.5">
      <c r="B15" s="29" t="s">
        <v>25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60"/>
    </row>
    <row r="16" spans="2:14" ht="14.25" thickBot="1">
      <c r="B16" s="30" t="s">
        <v>26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15"/>
    </row>
    <row r="17" spans="2:14" ht="14.25" thickBot="1">
      <c r="B17" s="31" t="s">
        <v>27</v>
      </c>
      <c r="C17" s="65">
        <f aca="true" t="shared" si="0" ref="C17:N17">C7+C10+C12+C14+C16</f>
        <v>12500</v>
      </c>
      <c r="D17" s="65">
        <f t="shared" si="0"/>
        <v>9900</v>
      </c>
      <c r="E17" s="65">
        <f t="shared" si="0"/>
        <v>6000</v>
      </c>
      <c r="F17" s="65">
        <f t="shared" si="0"/>
        <v>5900</v>
      </c>
      <c r="G17" s="65">
        <f t="shared" si="0"/>
        <v>6300</v>
      </c>
      <c r="H17" s="65">
        <f t="shared" si="0"/>
        <v>6900</v>
      </c>
      <c r="I17" s="65">
        <f t="shared" si="0"/>
        <v>7200</v>
      </c>
      <c r="J17" s="65">
        <f t="shared" si="0"/>
        <v>7900</v>
      </c>
      <c r="K17" s="65">
        <f t="shared" si="0"/>
        <v>7300</v>
      </c>
      <c r="L17" s="65">
        <f t="shared" si="0"/>
        <v>6700</v>
      </c>
      <c r="M17" s="65">
        <f t="shared" si="0"/>
        <v>6500</v>
      </c>
      <c r="N17" s="66">
        <f t="shared" si="0"/>
        <v>8140</v>
      </c>
    </row>
    <row r="18" spans="2:14" ht="14.25" thickBot="1">
      <c r="B18" s="32" t="s">
        <v>28</v>
      </c>
      <c r="C18" s="23">
        <f aca="true" t="shared" si="1" ref="C18:N18">C7/C6</f>
        <v>150</v>
      </c>
      <c r="D18" s="23">
        <f t="shared" si="1"/>
        <v>172.41379310344828</v>
      </c>
      <c r="E18" s="23">
        <f t="shared" si="1"/>
        <v>140</v>
      </c>
      <c r="F18" s="23">
        <f t="shared" si="1"/>
        <v>125</v>
      </c>
      <c r="G18" s="23">
        <f t="shared" si="1"/>
        <v>139.3939393939394</v>
      </c>
      <c r="H18" s="23">
        <f t="shared" si="1"/>
        <v>161.29032258064515</v>
      </c>
      <c r="I18" s="23">
        <f t="shared" si="1"/>
        <v>176.66666666666666</v>
      </c>
      <c r="J18" s="23">
        <f t="shared" si="1"/>
        <v>214.28571428571428</v>
      </c>
      <c r="K18" s="23">
        <f t="shared" si="1"/>
        <v>180.6451612903226</v>
      </c>
      <c r="L18" s="23">
        <f t="shared" si="1"/>
        <v>156.25</v>
      </c>
      <c r="M18" s="23">
        <f t="shared" si="1"/>
        <v>160</v>
      </c>
      <c r="N18" s="62">
        <f t="shared" si="1"/>
        <v>168.9655172413793</v>
      </c>
    </row>
    <row r="20" ht="14.25" thickBot="1">
      <c r="B20" t="s">
        <v>30</v>
      </c>
    </row>
    <row r="21" spans="2:15" ht="14.25" thickBot="1">
      <c r="B21" s="33"/>
      <c r="C21" s="16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10" t="s">
        <v>7</v>
      </c>
      <c r="K21" s="10" t="s">
        <v>8</v>
      </c>
      <c r="L21" s="10" t="s">
        <v>9</v>
      </c>
      <c r="M21" s="10" t="s">
        <v>10</v>
      </c>
      <c r="N21" s="11" t="s">
        <v>11</v>
      </c>
      <c r="O21" s="11" t="s">
        <v>57</v>
      </c>
    </row>
    <row r="22" spans="2:15" ht="13.5">
      <c r="B22" s="25" t="s">
        <v>22</v>
      </c>
      <c r="C22" s="42">
        <f aca="true" t="shared" si="2" ref="C22:N22">C5*$C$33</f>
        <v>109.5</v>
      </c>
      <c r="D22" s="42">
        <f t="shared" si="2"/>
        <v>131.4</v>
      </c>
      <c r="E22" s="42">
        <f t="shared" si="2"/>
        <v>91.98</v>
      </c>
      <c r="F22" s="42">
        <f t="shared" si="2"/>
        <v>87.6</v>
      </c>
      <c r="G22" s="42">
        <f t="shared" si="2"/>
        <v>100.74</v>
      </c>
      <c r="H22" s="42">
        <f t="shared" si="2"/>
        <v>122.64</v>
      </c>
      <c r="I22" s="42">
        <f t="shared" si="2"/>
        <v>131.4</v>
      </c>
      <c r="J22" s="42">
        <f t="shared" si="2"/>
        <v>153.3</v>
      </c>
      <c r="K22" s="42">
        <f t="shared" si="2"/>
        <v>140.16</v>
      </c>
      <c r="L22" s="42">
        <f t="shared" si="2"/>
        <v>122.64</v>
      </c>
      <c r="M22" s="42">
        <f t="shared" si="2"/>
        <v>109.5</v>
      </c>
      <c r="N22" s="52">
        <f t="shared" si="2"/>
        <v>113.88</v>
      </c>
      <c r="O22" s="52">
        <f aca="true" t="shared" si="3" ref="O22:O28">SUM(C22:N22)</f>
        <v>1414.7400000000002</v>
      </c>
    </row>
    <row r="23" spans="2:15" ht="13.5">
      <c r="B23" s="27" t="s">
        <v>23</v>
      </c>
      <c r="C23" s="43">
        <f aca="true" t="shared" si="4" ref="C23:N23">C8*$C$45</f>
        <v>43.68</v>
      </c>
      <c r="D23" s="43">
        <f t="shared" si="4"/>
        <v>41.6</v>
      </c>
      <c r="E23" s="43">
        <f t="shared" si="4"/>
        <v>39.52</v>
      </c>
      <c r="F23" s="43">
        <f t="shared" si="4"/>
        <v>41.6</v>
      </c>
      <c r="G23" s="43">
        <f t="shared" si="4"/>
        <v>37.44</v>
      </c>
      <c r="H23" s="43">
        <f t="shared" si="4"/>
        <v>41.6</v>
      </c>
      <c r="I23" s="43">
        <f t="shared" si="4"/>
        <v>41.6</v>
      </c>
      <c r="J23" s="43">
        <f t="shared" si="4"/>
        <v>41.6</v>
      </c>
      <c r="K23" s="43">
        <f t="shared" si="4"/>
        <v>37.44</v>
      </c>
      <c r="L23" s="43">
        <f t="shared" si="4"/>
        <v>37.44</v>
      </c>
      <c r="M23" s="43">
        <f t="shared" si="4"/>
        <v>37.44</v>
      </c>
      <c r="N23" s="53">
        <f t="shared" si="4"/>
        <v>41.6</v>
      </c>
      <c r="O23" s="53">
        <f t="shared" si="3"/>
        <v>482.56000000000006</v>
      </c>
    </row>
    <row r="24" spans="2:15" ht="13.5">
      <c r="B24" s="27" t="s">
        <v>82</v>
      </c>
      <c r="C24" s="43">
        <f aca="true" t="shared" si="5" ref="C24:N24">C9*$C$46</f>
        <v>0</v>
      </c>
      <c r="D24" s="43">
        <f t="shared" si="5"/>
        <v>0</v>
      </c>
      <c r="E24" s="43">
        <f t="shared" si="5"/>
        <v>0</v>
      </c>
      <c r="F24" s="43">
        <f t="shared" si="5"/>
        <v>0</v>
      </c>
      <c r="G24" s="43">
        <f t="shared" si="5"/>
        <v>0</v>
      </c>
      <c r="H24" s="43">
        <f t="shared" si="5"/>
        <v>0</v>
      </c>
      <c r="I24" s="43">
        <f t="shared" si="5"/>
        <v>0</v>
      </c>
      <c r="J24" s="43">
        <f t="shared" si="5"/>
        <v>0</v>
      </c>
      <c r="K24" s="43">
        <f t="shared" si="5"/>
        <v>0</v>
      </c>
      <c r="L24" s="43">
        <f t="shared" si="5"/>
        <v>0</v>
      </c>
      <c r="M24" s="43">
        <f t="shared" si="5"/>
        <v>0</v>
      </c>
      <c r="N24" s="53">
        <f t="shared" si="5"/>
        <v>0</v>
      </c>
      <c r="O24" s="53">
        <f t="shared" si="3"/>
        <v>0</v>
      </c>
    </row>
    <row r="25" spans="2:15" ht="13.5">
      <c r="B25" s="28" t="s">
        <v>24</v>
      </c>
      <c r="C25" s="44">
        <f aca="true" t="shared" si="6" ref="C25:N25">C11*$C$47</f>
        <v>224.10000000000002</v>
      </c>
      <c r="D25" s="44">
        <f t="shared" si="6"/>
        <v>134.46</v>
      </c>
      <c r="E25" s="44">
        <f t="shared" si="6"/>
        <v>0</v>
      </c>
      <c r="F25" s="44">
        <f t="shared" si="6"/>
        <v>0</v>
      </c>
      <c r="G25" s="44">
        <f t="shared" si="6"/>
        <v>0</v>
      </c>
      <c r="H25" s="44">
        <f t="shared" si="6"/>
        <v>0</v>
      </c>
      <c r="I25" s="44">
        <f t="shared" si="6"/>
        <v>0</v>
      </c>
      <c r="J25" s="44">
        <f t="shared" si="6"/>
        <v>0</v>
      </c>
      <c r="K25" s="44">
        <f t="shared" si="6"/>
        <v>0</v>
      </c>
      <c r="L25" s="44">
        <f t="shared" si="6"/>
        <v>0</v>
      </c>
      <c r="M25" s="44">
        <f t="shared" si="6"/>
        <v>0</v>
      </c>
      <c r="N25" s="54">
        <f t="shared" si="6"/>
        <v>44.82000000000001</v>
      </c>
      <c r="O25" s="54">
        <f t="shared" si="3"/>
        <v>403.38000000000005</v>
      </c>
    </row>
    <row r="26" spans="2:15" ht="13.5">
      <c r="B26" s="30" t="s">
        <v>64</v>
      </c>
      <c r="C26" s="45">
        <f aca="true" t="shared" si="7" ref="C26:N26">C13*$C$48</f>
        <v>0</v>
      </c>
      <c r="D26" s="45">
        <f t="shared" si="7"/>
        <v>0</v>
      </c>
      <c r="E26" s="45">
        <f t="shared" si="7"/>
        <v>0</v>
      </c>
      <c r="F26" s="45">
        <f t="shared" si="7"/>
        <v>0</v>
      </c>
      <c r="G26" s="45">
        <f t="shared" si="7"/>
        <v>0</v>
      </c>
      <c r="H26" s="45">
        <f t="shared" si="7"/>
        <v>0</v>
      </c>
      <c r="I26" s="45">
        <f t="shared" si="7"/>
        <v>0</v>
      </c>
      <c r="J26" s="45">
        <f t="shared" si="7"/>
        <v>0</v>
      </c>
      <c r="K26" s="45">
        <f t="shared" si="7"/>
        <v>0</v>
      </c>
      <c r="L26" s="45">
        <f t="shared" si="7"/>
        <v>0</v>
      </c>
      <c r="M26" s="45">
        <f t="shared" si="7"/>
        <v>0</v>
      </c>
      <c r="N26" s="55">
        <f t="shared" si="7"/>
        <v>0</v>
      </c>
      <c r="O26" s="55">
        <f t="shared" si="3"/>
        <v>0</v>
      </c>
    </row>
    <row r="27" spans="2:15" ht="14.25" thickBot="1">
      <c r="B27" s="30" t="s">
        <v>35</v>
      </c>
      <c r="C27" s="45">
        <f aca="true" t="shared" si="8" ref="C27:N27">C15*$C$49</f>
        <v>0</v>
      </c>
      <c r="D27" s="45">
        <f t="shared" si="8"/>
        <v>0</v>
      </c>
      <c r="E27" s="45">
        <f t="shared" si="8"/>
        <v>0</v>
      </c>
      <c r="F27" s="45">
        <f t="shared" si="8"/>
        <v>0</v>
      </c>
      <c r="G27" s="45">
        <f t="shared" si="8"/>
        <v>0</v>
      </c>
      <c r="H27" s="45">
        <f t="shared" si="8"/>
        <v>0</v>
      </c>
      <c r="I27" s="45">
        <f t="shared" si="8"/>
        <v>0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55">
        <f t="shared" si="8"/>
        <v>0</v>
      </c>
      <c r="O27" s="55">
        <f t="shared" si="3"/>
        <v>0</v>
      </c>
    </row>
    <row r="28" spans="2:15" ht="14.25" thickBot="1">
      <c r="B28" s="31" t="s">
        <v>31</v>
      </c>
      <c r="C28" s="46">
        <f aca="true" t="shared" si="9" ref="C28:N28">SUM(C22:C27)</f>
        <v>377.28000000000003</v>
      </c>
      <c r="D28" s="46">
        <f t="shared" si="9"/>
        <v>307.46000000000004</v>
      </c>
      <c r="E28" s="46">
        <f t="shared" si="9"/>
        <v>131.5</v>
      </c>
      <c r="F28" s="46">
        <f t="shared" si="9"/>
        <v>129.2</v>
      </c>
      <c r="G28" s="46">
        <f t="shared" si="9"/>
        <v>138.18</v>
      </c>
      <c r="H28" s="46">
        <f t="shared" si="9"/>
        <v>164.24</v>
      </c>
      <c r="I28" s="46">
        <f t="shared" si="9"/>
        <v>173</v>
      </c>
      <c r="J28" s="46">
        <f t="shared" si="9"/>
        <v>194.9</v>
      </c>
      <c r="K28" s="46">
        <f t="shared" si="9"/>
        <v>177.6</v>
      </c>
      <c r="L28" s="46">
        <f t="shared" si="9"/>
        <v>160.07999999999998</v>
      </c>
      <c r="M28" s="46">
        <f t="shared" si="9"/>
        <v>146.94</v>
      </c>
      <c r="N28" s="56">
        <f t="shared" si="9"/>
        <v>200.3</v>
      </c>
      <c r="O28" s="56">
        <f t="shared" si="3"/>
        <v>2300.6800000000003</v>
      </c>
    </row>
    <row r="29" spans="2:15" ht="13.5">
      <c r="B29" s="47" t="s">
        <v>32</v>
      </c>
      <c r="C29" s="48">
        <f>C28/31</f>
        <v>12.170322580645163</v>
      </c>
      <c r="D29" s="49">
        <f>D28/28</f>
        <v>10.980714285714287</v>
      </c>
      <c r="E29" s="49">
        <f>E28/31</f>
        <v>4.241935483870968</v>
      </c>
      <c r="F29" s="49">
        <f>F28/30</f>
        <v>4.306666666666667</v>
      </c>
      <c r="G29" s="49">
        <f>G28/31</f>
        <v>4.45741935483871</v>
      </c>
      <c r="H29" s="49">
        <f>H28/30</f>
        <v>5.474666666666667</v>
      </c>
      <c r="I29" s="49">
        <f>I28/31</f>
        <v>5.580645161290323</v>
      </c>
      <c r="J29" s="49">
        <f>J28/31</f>
        <v>6.287096774193548</v>
      </c>
      <c r="K29" s="49">
        <f>K28/30</f>
        <v>5.92</v>
      </c>
      <c r="L29" s="49">
        <f>L28/31</f>
        <v>5.163870967741935</v>
      </c>
      <c r="M29" s="49">
        <f>M28/30</f>
        <v>4.898</v>
      </c>
      <c r="N29" s="50">
        <f>N28/31</f>
        <v>6.461290322580646</v>
      </c>
      <c r="O29" s="50">
        <f>O28/365</f>
        <v>6.30323287671233</v>
      </c>
    </row>
    <row r="30" spans="2:15" ht="14.25" thickBot="1">
      <c r="B30" s="51" t="s">
        <v>55</v>
      </c>
      <c r="C30" s="57" t="s">
        <v>65</v>
      </c>
      <c r="D30" s="67">
        <f aca="true" t="shared" si="10" ref="D30:N30">D29/C29</f>
        <v>0.9022533472676603</v>
      </c>
      <c r="E30" s="67">
        <f t="shared" si="10"/>
        <v>0.3863077914147762</v>
      </c>
      <c r="F30" s="67">
        <f t="shared" si="10"/>
        <v>1.0152598225602028</v>
      </c>
      <c r="G30" s="67">
        <f t="shared" si="10"/>
        <v>1.0350044941575953</v>
      </c>
      <c r="H30" s="67">
        <f t="shared" si="10"/>
        <v>1.2282144063299076</v>
      </c>
      <c r="I30" s="67">
        <f t="shared" si="10"/>
        <v>1.0193579812390994</v>
      </c>
      <c r="J30" s="67">
        <f t="shared" si="10"/>
        <v>1.1265895953757226</v>
      </c>
      <c r="K30" s="67">
        <f t="shared" si="10"/>
        <v>0.9416110826064649</v>
      </c>
      <c r="L30" s="67">
        <f t="shared" si="10"/>
        <v>0.8722755013077592</v>
      </c>
      <c r="M30" s="67">
        <f t="shared" si="10"/>
        <v>0.9485132433783109</v>
      </c>
      <c r="N30" s="68">
        <f t="shared" si="10"/>
        <v>1.319169114450928</v>
      </c>
      <c r="O30" s="69" t="s">
        <v>65</v>
      </c>
    </row>
    <row r="32" spans="2:5" ht="14.25" thickBot="1">
      <c r="B32" s="34" t="s">
        <v>33</v>
      </c>
      <c r="C32" s="35"/>
      <c r="D32" s="35"/>
      <c r="E32" s="35"/>
    </row>
    <row r="33" spans="2:5" ht="13.5">
      <c r="B33" s="7" t="s">
        <v>22</v>
      </c>
      <c r="C33" s="40">
        <f ca="1">OFFSET(C33,MID(B2,1,1),0,1,)</f>
        <v>0.438</v>
      </c>
      <c r="D33" s="98" t="s">
        <v>66</v>
      </c>
      <c r="E33" s="99"/>
    </row>
    <row r="34" spans="2:5" ht="13.5">
      <c r="B34" s="36" t="s">
        <v>47</v>
      </c>
      <c r="C34" s="39">
        <v>0.53</v>
      </c>
      <c r="D34" s="94" t="s">
        <v>67</v>
      </c>
      <c r="E34" s="95"/>
    </row>
    <row r="35" spans="2:5" ht="13.5">
      <c r="B35" s="36" t="s">
        <v>40</v>
      </c>
      <c r="C35" s="39">
        <v>0.438</v>
      </c>
      <c r="D35" s="94" t="s">
        <v>68</v>
      </c>
      <c r="E35" s="95"/>
    </row>
    <row r="36" spans="2:5" ht="13.5">
      <c r="B36" s="36" t="s">
        <v>39</v>
      </c>
      <c r="C36" s="39">
        <v>0.381</v>
      </c>
      <c r="D36" s="94" t="s">
        <v>69</v>
      </c>
      <c r="E36" s="95"/>
    </row>
    <row r="37" spans="2:5" ht="13.5">
      <c r="B37" s="36" t="s">
        <v>46</v>
      </c>
      <c r="C37" s="39">
        <v>0.45</v>
      </c>
      <c r="D37" s="94" t="s">
        <v>68</v>
      </c>
      <c r="E37" s="95"/>
    </row>
    <row r="38" spans="2:5" ht="13.5">
      <c r="B38" s="36" t="s">
        <v>41</v>
      </c>
      <c r="C38" s="39">
        <v>0.436</v>
      </c>
      <c r="D38" s="94" t="s">
        <v>68</v>
      </c>
      <c r="E38" s="95"/>
    </row>
    <row r="39" spans="2:5" ht="13.5">
      <c r="B39" s="36" t="s">
        <v>42</v>
      </c>
      <c r="C39" s="39">
        <v>0.356</v>
      </c>
      <c r="D39" s="94" t="s">
        <v>68</v>
      </c>
      <c r="E39" s="95"/>
    </row>
    <row r="40" spans="2:5" ht="13.5">
      <c r="B40" s="36" t="s">
        <v>43</v>
      </c>
      <c r="C40" s="39">
        <v>0.68</v>
      </c>
      <c r="D40" s="94" t="s">
        <v>69</v>
      </c>
      <c r="E40" s="95"/>
    </row>
    <row r="41" spans="2:5" ht="13.5">
      <c r="B41" s="36" t="s">
        <v>48</v>
      </c>
      <c r="C41" s="39">
        <v>0.36</v>
      </c>
      <c r="D41" s="94" t="s">
        <v>70</v>
      </c>
      <c r="E41" s="95"/>
    </row>
    <row r="42" spans="2:5" ht="13.5">
      <c r="B42" s="36" t="s">
        <v>44</v>
      </c>
      <c r="C42" s="39">
        <v>0.331</v>
      </c>
      <c r="D42" s="94" t="s">
        <v>67</v>
      </c>
      <c r="E42" s="95"/>
    </row>
    <row r="43" spans="2:5" ht="13.5">
      <c r="B43" s="36" t="s">
        <v>45</v>
      </c>
      <c r="C43" s="39">
        <v>0.94</v>
      </c>
      <c r="D43" s="94" t="s">
        <v>68</v>
      </c>
      <c r="E43" s="95"/>
    </row>
    <row r="44" spans="2:5" ht="13.5">
      <c r="B44" s="36" t="s">
        <v>52</v>
      </c>
      <c r="C44" s="39">
        <v>0.555</v>
      </c>
      <c r="D44" s="94" t="s">
        <v>83</v>
      </c>
      <c r="E44" s="95"/>
    </row>
    <row r="45" spans="2:5" ht="13.5">
      <c r="B45" s="8" t="s">
        <v>23</v>
      </c>
      <c r="C45" s="37">
        <v>2.08</v>
      </c>
      <c r="D45" s="94" t="s">
        <v>84</v>
      </c>
      <c r="E45" s="95"/>
    </row>
    <row r="46" spans="2:5" ht="13.5">
      <c r="B46" s="8" t="s">
        <v>82</v>
      </c>
      <c r="C46" s="37">
        <v>6.01</v>
      </c>
      <c r="D46" s="94" t="s">
        <v>84</v>
      </c>
      <c r="E46" s="95"/>
    </row>
    <row r="47" spans="2:5" ht="13.5">
      <c r="B47" s="8" t="s">
        <v>24</v>
      </c>
      <c r="C47" s="37">
        <v>2.49</v>
      </c>
      <c r="D47" s="94" t="s">
        <v>73</v>
      </c>
      <c r="E47" s="95"/>
    </row>
    <row r="48" spans="2:5" ht="13.5">
      <c r="B48" s="8" t="s">
        <v>64</v>
      </c>
      <c r="C48" s="37">
        <v>2.32</v>
      </c>
      <c r="D48" s="94" t="s">
        <v>73</v>
      </c>
      <c r="E48" s="95"/>
    </row>
    <row r="49" spans="2:5" ht="14.25" thickBot="1">
      <c r="B49" s="9" t="s">
        <v>35</v>
      </c>
      <c r="C49" s="38">
        <v>2.62</v>
      </c>
      <c r="D49" s="96" t="s">
        <v>73</v>
      </c>
      <c r="E49" s="97"/>
    </row>
    <row r="52" ht="13.5">
      <c r="B52" t="s">
        <v>36</v>
      </c>
    </row>
    <row r="53" ht="13.5">
      <c r="B53" t="s">
        <v>74</v>
      </c>
    </row>
  </sheetData>
  <sheetProtection sheet="1" objects="1" scenarios="1"/>
  <protectedRanges>
    <protectedRange sqref="B2" name="範囲2"/>
    <protectedRange sqref="C5:N16" name="範囲1"/>
  </protectedRanges>
  <mergeCells count="17">
    <mergeCell ref="D47:E47"/>
    <mergeCell ref="D48:E48"/>
    <mergeCell ref="D49:E49"/>
    <mergeCell ref="D33:E33"/>
    <mergeCell ref="D44:E44"/>
    <mergeCell ref="D42:E42"/>
    <mergeCell ref="D43:E43"/>
    <mergeCell ref="D45:E45"/>
    <mergeCell ref="D46:E46"/>
    <mergeCell ref="D38:E38"/>
    <mergeCell ref="D39:E39"/>
    <mergeCell ref="D40:E40"/>
    <mergeCell ref="D41:E41"/>
    <mergeCell ref="D34:E34"/>
    <mergeCell ref="D35:E35"/>
    <mergeCell ref="D36:E36"/>
    <mergeCell ref="D37:E37"/>
  </mergeCells>
  <dataValidations count="1">
    <dataValidation type="list" allowBlank="1" showInputMessage="1" showErrorMessage="1" sqref="B2">
      <formula1>"選択してください,1 北海道電力,2 東北電力,3 東京電力,4 北陸電力,5 中部電力,6 関西電力,7 中国電力,8 四国電力,9 九州電力,10 沖縄電力,11 その他"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2" sqref="A2:IV2"/>
    </sheetView>
  </sheetViews>
  <sheetFormatPr defaultColWidth="9.00390625" defaultRowHeight="13.5"/>
  <cols>
    <col min="1" max="1" width="9.00390625" style="70" customWidth="1"/>
    <col min="2" max="2" width="25.125" style="70" customWidth="1"/>
    <col min="3" max="3" width="9.00390625" style="70" customWidth="1"/>
    <col min="4" max="4" width="10.875" style="70" bestFit="1" customWidth="1"/>
    <col min="5" max="5" width="24.00390625" style="70" customWidth="1"/>
    <col min="6" max="6" width="13.00390625" style="70" customWidth="1"/>
    <col min="7" max="7" width="10.875" style="70" bestFit="1" customWidth="1"/>
    <col min="8" max="16384" width="9.00390625" style="70" customWidth="1"/>
  </cols>
  <sheetData>
    <row r="1" ht="13.5">
      <c r="A1" s="93" t="s">
        <v>135</v>
      </c>
    </row>
    <row r="2" ht="14.25" thickBot="1">
      <c r="A2" s="92"/>
    </row>
    <row r="3" spans="2:4" ht="38.25" customHeight="1">
      <c r="B3" s="71"/>
      <c r="C3" s="72" t="s">
        <v>116</v>
      </c>
      <c r="D3" s="73" t="s">
        <v>117</v>
      </c>
    </row>
    <row r="4" spans="2:4" ht="13.5">
      <c r="B4" s="74" t="s">
        <v>118</v>
      </c>
      <c r="C4" s="75" t="s">
        <v>119</v>
      </c>
      <c r="D4" s="76">
        <v>0</v>
      </c>
    </row>
    <row r="5" spans="2:4" ht="13.5">
      <c r="B5" s="77" t="s">
        <v>120</v>
      </c>
      <c r="C5" s="75" t="s">
        <v>56</v>
      </c>
      <c r="D5" s="76">
        <v>0</v>
      </c>
    </row>
    <row r="6" spans="2:4" ht="13.5">
      <c r="B6" s="77" t="s">
        <v>121</v>
      </c>
      <c r="C6" s="75" t="s">
        <v>122</v>
      </c>
      <c r="D6" s="76">
        <v>0</v>
      </c>
    </row>
    <row r="7" spans="2:4" ht="13.5">
      <c r="B7" s="77" t="s">
        <v>123</v>
      </c>
      <c r="C7" s="78">
        <v>0</v>
      </c>
      <c r="D7" s="76">
        <v>1.275</v>
      </c>
    </row>
    <row r="8" spans="2:4" ht="13.5">
      <c r="B8" s="74" t="s">
        <v>124</v>
      </c>
      <c r="C8" s="79">
        <v>100</v>
      </c>
      <c r="D8" s="76">
        <v>15.466666666666667</v>
      </c>
    </row>
    <row r="9" spans="2:4" ht="13.5">
      <c r="B9" s="74" t="s">
        <v>125</v>
      </c>
      <c r="C9" s="79">
        <v>100</v>
      </c>
      <c r="D9" s="76">
        <v>1.9</v>
      </c>
    </row>
    <row r="10" spans="2:4" ht="13.5">
      <c r="B10" s="74" t="s">
        <v>124</v>
      </c>
      <c r="C10" s="79">
        <v>300</v>
      </c>
      <c r="D10" s="76">
        <v>46.4</v>
      </c>
    </row>
    <row r="11" spans="2:4" ht="13.5">
      <c r="B11" s="74" t="s">
        <v>125</v>
      </c>
      <c r="C11" s="79">
        <v>300</v>
      </c>
      <c r="D11" s="76">
        <v>5.7</v>
      </c>
    </row>
    <row r="12" spans="2:4" ht="13.5">
      <c r="B12" s="74" t="s">
        <v>124</v>
      </c>
      <c r="C12" s="79">
        <v>600</v>
      </c>
      <c r="D12" s="76">
        <v>92.8</v>
      </c>
    </row>
    <row r="13" spans="2:4" ht="13.5">
      <c r="B13" s="74" t="s">
        <v>125</v>
      </c>
      <c r="C13" s="79">
        <v>600</v>
      </c>
      <c r="D13" s="76">
        <v>11.4</v>
      </c>
    </row>
    <row r="14" spans="2:4" ht="13.5">
      <c r="B14" s="74" t="s">
        <v>126</v>
      </c>
      <c r="C14" s="79">
        <v>600</v>
      </c>
      <c r="D14" s="76">
        <v>66.6</v>
      </c>
    </row>
    <row r="15" spans="2:4" ht="13.5">
      <c r="B15" s="74" t="s">
        <v>124</v>
      </c>
      <c r="C15" s="79">
        <v>1000</v>
      </c>
      <c r="D15" s="76">
        <v>154.66666666666666</v>
      </c>
    </row>
    <row r="16" spans="2:4" ht="13.5">
      <c r="B16" s="74" t="s">
        <v>125</v>
      </c>
      <c r="C16" s="79">
        <v>1000</v>
      </c>
      <c r="D16" s="76">
        <v>19</v>
      </c>
    </row>
    <row r="17" spans="2:4" ht="14.25" thickBot="1">
      <c r="B17" s="80" t="s">
        <v>126</v>
      </c>
      <c r="C17" s="81">
        <v>1000</v>
      </c>
      <c r="D17" s="82">
        <v>111</v>
      </c>
    </row>
    <row r="19" ht="14.25" thickBot="1"/>
    <row r="20" spans="2:4" ht="40.5">
      <c r="B20" s="83" t="s">
        <v>127</v>
      </c>
      <c r="C20" s="84" t="s">
        <v>128</v>
      </c>
      <c r="D20" s="85" t="s">
        <v>129</v>
      </c>
    </row>
    <row r="21" spans="2:4" ht="13.5">
      <c r="B21" s="86" t="s">
        <v>85</v>
      </c>
      <c r="C21" s="87">
        <v>5024</v>
      </c>
      <c r="D21" s="88">
        <v>557.664</v>
      </c>
    </row>
    <row r="22" spans="2:4" ht="13.5">
      <c r="B22" s="86" t="s">
        <v>86</v>
      </c>
      <c r="C22" s="87">
        <v>4702</v>
      </c>
      <c r="D22" s="88">
        <v>521.922</v>
      </c>
    </row>
    <row r="23" spans="2:4" ht="13.5">
      <c r="B23" s="86" t="s">
        <v>87</v>
      </c>
      <c r="C23" s="87">
        <v>12330</v>
      </c>
      <c r="D23" s="88">
        <v>1368.63</v>
      </c>
    </row>
    <row r="24" spans="2:4" ht="13.5">
      <c r="B24" s="86" t="s">
        <v>88</v>
      </c>
      <c r="C24" s="87">
        <v>16516</v>
      </c>
      <c r="D24" s="88">
        <v>1833.276</v>
      </c>
    </row>
    <row r="25" spans="2:4" ht="13.5">
      <c r="B25" s="86" t="s">
        <v>89</v>
      </c>
      <c r="C25" s="87">
        <v>17546</v>
      </c>
      <c r="D25" s="88">
        <v>1947.606</v>
      </c>
    </row>
    <row r="26" spans="2:4" ht="13.5">
      <c r="B26" s="86" t="s">
        <v>90</v>
      </c>
      <c r="C26" s="87">
        <v>17850</v>
      </c>
      <c r="D26" s="88">
        <v>1981.35</v>
      </c>
    </row>
    <row r="27" spans="2:4" ht="13.5">
      <c r="B27" s="86" t="s">
        <v>91</v>
      </c>
      <c r="C27" s="87">
        <v>15350</v>
      </c>
      <c r="D27" s="88">
        <v>1703.85</v>
      </c>
    </row>
    <row r="28" spans="2:4" ht="13.5">
      <c r="B28" s="86" t="s">
        <v>92</v>
      </c>
      <c r="C28" s="87">
        <v>20232</v>
      </c>
      <c r="D28" s="88">
        <v>2245.752</v>
      </c>
    </row>
    <row r="29" spans="2:4" ht="13.5">
      <c r="B29" s="86" t="s">
        <v>93</v>
      </c>
      <c r="C29" s="87">
        <v>20718</v>
      </c>
      <c r="D29" s="88">
        <v>2299.698</v>
      </c>
    </row>
    <row r="30" spans="2:4" ht="13.5">
      <c r="B30" s="86" t="s">
        <v>94</v>
      </c>
      <c r="C30" s="87">
        <v>21684</v>
      </c>
      <c r="D30" s="88">
        <v>2406.924</v>
      </c>
    </row>
    <row r="31" spans="2:4" ht="13.5">
      <c r="B31" s="86" t="s">
        <v>95</v>
      </c>
      <c r="C31" s="87">
        <v>15066</v>
      </c>
      <c r="D31" s="88">
        <v>1672.326</v>
      </c>
    </row>
    <row r="32" spans="2:4" ht="13.5">
      <c r="B32" s="86" t="s">
        <v>96</v>
      </c>
      <c r="C32" s="87">
        <v>22576</v>
      </c>
      <c r="D32" s="88">
        <v>2505.936</v>
      </c>
    </row>
    <row r="33" spans="2:4" ht="13.5">
      <c r="B33" s="86" t="s">
        <v>97</v>
      </c>
      <c r="C33" s="87">
        <v>36996</v>
      </c>
      <c r="D33" s="88">
        <v>4106.5560000000005</v>
      </c>
    </row>
    <row r="34" spans="2:4" ht="13.5">
      <c r="B34" s="86" t="s">
        <v>130</v>
      </c>
      <c r="C34" s="87">
        <v>2382</v>
      </c>
      <c r="D34" s="88">
        <v>264.402</v>
      </c>
    </row>
    <row r="35" spans="2:4" ht="13.5">
      <c r="B35" s="86" t="s">
        <v>98</v>
      </c>
      <c r="C35" s="87">
        <v>5816</v>
      </c>
      <c r="D35" s="88">
        <v>645.576</v>
      </c>
    </row>
    <row r="36" spans="2:4" ht="13.5">
      <c r="B36" s="86" t="s">
        <v>131</v>
      </c>
      <c r="C36" s="87">
        <v>4280</v>
      </c>
      <c r="D36" s="88">
        <v>475.08</v>
      </c>
    </row>
    <row r="37" spans="2:4" ht="13.5">
      <c r="B37" s="86" t="s">
        <v>132</v>
      </c>
      <c r="C37" s="87">
        <v>1986</v>
      </c>
      <c r="D37" s="88">
        <v>220.446</v>
      </c>
    </row>
    <row r="38" spans="2:4" ht="13.5">
      <c r="B38" s="86" t="s">
        <v>133</v>
      </c>
      <c r="C38" s="87">
        <v>4226</v>
      </c>
      <c r="D38" s="88">
        <v>469.086</v>
      </c>
    </row>
    <row r="39" spans="2:4" ht="13.5">
      <c r="B39" s="86" t="s">
        <v>99</v>
      </c>
      <c r="C39" s="87">
        <v>3614</v>
      </c>
      <c r="D39" s="88">
        <v>401.154</v>
      </c>
    </row>
    <row r="40" spans="2:4" ht="13.5">
      <c r="B40" s="86" t="s">
        <v>100</v>
      </c>
      <c r="C40" s="87">
        <v>3354</v>
      </c>
      <c r="D40" s="88">
        <v>372.294</v>
      </c>
    </row>
    <row r="41" spans="2:4" ht="13.5">
      <c r="B41" s="86" t="s">
        <v>101</v>
      </c>
      <c r="C41" s="87">
        <v>10658</v>
      </c>
      <c r="D41" s="88">
        <v>1183.038</v>
      </c>
    </row>
    <row r="42" spans="2:4" ht="13.5">
      <c r="B42" s="86" t="s">
        <v>134</v>
      </c>
      <c r="C42" s="87">
        <v>9232</v>
      </c>
      <c r="D42" s="88">
        <v>1024.752</v>
      </c>
    </row>
    <row r="43" spans="2:4" ht="13.5">
      <c r="B43" s="86" t="s">
        <v>102</v>
      </c>
      <c r="C43" s="87">
        <v>11768</v>
      </c>
      <c r="D43" s="88">
        <v>1306.248</v>
      </c>
    </row>
    <row r="44" spans="2:4" ht="13.5">
      <c r="B44" s="86" t="s">
        <v>103</v>
      </c>
      <c r="C44" s="87">
        <v>10722</v>
      </c>
      <c r="D44" s="88">
        <v>1190.142</v>
      </c>
    </row>
    <row r="45" spans="2:4" ht="13.5">
      <c r="B45" s="86" t="s">
        <v>104</v>
      </c>
      <c r="C45" s="87">
        <v>11622</v>
      </c>
      <c r="D45" s="88">
        <v>1290.042</v>
      </c>
    </row>
    <row r="46" spans="2:4" ht="13.5">
      <c r="B46" s="86" t="s">
        <v>105</v>
      </c>
      <c r="C46" s="87">
        <v>20020</v>
      </c>
      <c r="D46" s="88">
        <v>2222.22</v>
      </c>
    </row>
    <row r="47" spans="2:4" ht="13.5">
      <c r="B47" s="86" t="s">
        <v>106</v>
      </c>
      <c r="C47" s="87">
        <v>19976</v>
      </c>
      <c r="D47" s="88">
        <v>2217.3360000000002</v>
      </c>
    </row>
    <row r="48" spans="2:4" ht="13.5">
      <c r="B48" s="86" t="s">
        <v>107</v>
      </c>
      <c r="C48" s="87">
        <v>20654</v>
      </c>
      <c r="D48" s="88">
        <v>2292.594</v>
      </c>
    </row>
    <row r="49" spans="2:4" ht="13.5">
      <c r="B49" s="86" t="s">
        <v>108</v>
      </c>
      <c r="C49" s="87">
        <v>21870</v>
      </c>
      <c r="D49" s="88">
        <v>2427.57</v>
      </c>
    </row>
    <row r="50" spans="2:4" ht="13.5">
      <c r="B50" s="86" t="s">
        <v>109</v>
      </c>
      <c r="C50" s="87">
        <v>19334</v>
      </c>
      <c r="D50" s="88">
        <v>2146.074</v>
      </c>
    </row>
    <row r="51" spans="2:4" ht="13.5">
      <c r="B51" s="86" t="s">
        <v>110</v>
      </c>
      <c r="C51" s="87">
        <v>19390</v>
      </c>
      <c r="D51" s="88">
        <v>2152.29</v>
      </c>
    </row>
    <row r="52" spans="2:4" ht="13.5">
      <c r="B52" s="86" t="s">
        <v>111</v>
      </c>
      <c r="C52" s="87">
        <v>15012</v>
      </c>
      <c r="D52" s="88">
        <v>1666.332</v>
      </c>
    </row>
    <row r="53" spans="2:4" ht="13.5">
      <c r="B53" s="86" t="s">
        <v>112</v>
      </c>
      <c r="C53" s="87">
        <v>24456</v>
      </c>
      <c r="D53" s="88">
        <v>2714.616</v>
      </c>
    </row>
    <row r="54" spans="2:4" ht="13.5">
      <c r="B54" s="86" t="s">
        <v>113</v>
      </c>
      <c r="C54" s="87">
        <v>19080</v>
      </c>
      <c r="D54" s="88">
        <v>2117.88</v>
      </c>
    </row>
    <row r="55" spans="2:4" ht="13.5">
      <c r="B55" s="86" t="s">
        <v>114</v>
      </c>
      <c r="C55" s="87">
        <v>18344</v>
      </c>
      <c r="D55" s="88">
        <v>2036.184</v>
      </c>
    </row>
    <row r="56" spans="2:4" ht="14.25" thickBot="1">
      <c r="B56" s="89" t="s">
        <v>115</v>
      </c>
      <c r="C56" s="90">
        <v>15640</v>
      </c>
      <c r="D56" s="91">
        <v>1736.04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</cp:lastModifiedBy>
  <dcterms:created xsi:type="dcterms:W3CDTF">2007-02-11T11:33:01Z</dcterms:created>
  <dcterms:modified xsi:type="dcterms:W3CDTF">2007-06-17T09:50:02Z</dcterms:modified>
  <cp:category/>
  <cp:version/>
  <cp:contentType/>
  <cp:contentStatus/>
</cp:coreProperties>
</file>